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T:\Biotopverbund\Daten\Musterleistungsverzeichnis\"/>
    </mc:Choice>
  </mc:AlternateContent>
  <xr:revisionPtr revIDLastSave="0" documentId="13_ncr:1_{4BA84286-3E48-4382-83F9-64B9EDB83E76}" xr6:coauthVersionLast="36" xr6:coauthVersionMax="36" xr10:uidLastSave="{00000000-0000-0000-0000-000000000000}"/>
  <bookViews>
    <workbookView xWindow="-120" yWindow="-120" windowWidth="38640" windowHeight="21240" tabRatio="872" activeTab="3" xr2:uid="{00000000-000D-0000-FFFF-FFFF00000000}"/>
  </bookViews>
  <sheets>
    <sheet name="Deckblatt" sheetId="8" r:id="rId1"/>
    <sheet name="RahmenbedingungenGemeinde" sheetId="6" r:id="rId2"/>
    <sheet name="BV-Datengrundlagen" sheetId="2" r:id="rId3"/>
    <sheet name="BV-Honoraraufstellung" sheetId="13" r:id="rId4"/>
    <sheet name="Zeitplan" sheetId="14" r:id="rId5"/>
    <sheet name="Beschreibung Termine" sheetId="12" r:id="rId6"/>
    <sheet name="BV-Zuschlagskriterien" sheetId="3" r:id="rId7"/>
    <sheet name="Bieter" sheetId="9" r:id="rId8"/>
    <sheet name="Mitarbeiter" sheetId="10" r:id="rId9"/>
    <sheet name="Preiswertung" sheetId="4" r:id="rId10"/>
    <sheet name="PreiswertungDemo" sheetId="5" r:id="rId11"/>
  </sheets>
  <definedNames>
    <definedName name="_xlnm.Print_Area" localSheetId="2">'BV-Datengrundlagen'!$A$1:$E$87</definedName>
    <definedName name="_xlnm.Print_Area" localSheetId="3">'BV-Honoraraufstellung'!$A$1:$J$139</definedName>
  </definedNames>
  <calcPr calcId="191029"/>
</workbook>
</file>

<file path=xl/calcChain.xml><?xml version="1.0" encoding="utf-8"?>
<calcChain xmlns="http://schemas.openxmlformats.org/spreadsheetml/2006/main">
  <c r="BE54" i="14" l="1"/>
  <c r="BA54" i="14"/>
  <c r="H122" i="13" s="1"/>
  <c r="M54" i="14"/>
  <c r="L54" i="14"/>
  <c r="BE53" i="14"/>
  <c r="G53" i="14"/>
  <c r="BE52" i="14"/>
  <c r="BE51" i="14"/>
  <c r="BE50" i="14"/>
  <c r="K50" i="14"/>
  <c r="J50" i="14"/>
  <c r="I50" i="14"/>
  <c r="BE49" i="14"/>
  <c r="E49" i="14"/>
  <c r="BE48" i="14"/>
  <c r="BE47" i="14"/>
  <c r="M47" i="14"/>
  <c r="BE46" i="14"/>
  <c r="G46" i="14"/>
  <c r="F46" i="14"/>
  <c r="E46" i="14"/>
  <c r="BE45" i="14"/>
  <c r="BE44" i="14"/>
  <c r="O44" i="14"/>
  <c r="N44" i="14"/>
  <c r="M44" i="14"/>
  <c r="BE43" i="14"/>
  <c r="AE43" i="14"/>
  <c r="AC43" i="14"/>
  <c r="BE42" i="14"/>
  <c r="BE41" i="14"/>
  <c r="BA41" i="14"/>
  <c r="H41" i="14"/>
  <c r="BE40" i="14"/>
  <c r="M40" i="14"/>
  <c r="L40" i="14"/>
  <c r="BE39" i="14"/>
  <c r="BE38" i="14"/>
  <c r="AM38" i="14"/>
  <c r="I38" i="14"/>
  <c r="G38" i="14"/>
  <c r="BE37" i="14"/>
  <c r="O37" i="14"/>
  <c r="BE36" i="14"/>
  <c r="BA36" i="14"/>
  <c r="AH36" i="14"/>
  <c r="N36" i="14"/>
  <c r="M36" i="14"/>
  <c r="L36" i="14"/>
  <c r="G36" i="14"/>
  <c r="BE35" i="14"/>
  <c r="N35" i="14"/>
  <c r="J35" i="14"/>
  <c r="BE34" i="14"/>
  <c r="BA34" i="14"/>
  <c r="AL34" i="14"/>
  <c r="AG34" i="14"/>
  <c r="H34" i="14"/>
  <c r="G34" i="14"/>
  <c r="F34" i="14"/>
  <c r="E34" i="14"/>
  <c r="BE33" i="14"/>
  <c r="AH33" i="14"/>
  <c r="AG33" i="14"/>
  <c r="O33" i="14"/>
  <c r="N33" i="14"/>
  <c r="G33" i="14"/>
  <c r="F33" i="14"/>
  <c r="BE32" i="14"/>
  <c r="AK32" i="14"/>
  <c r="AD32" i="14"/>
  <c r="P32" i="14"/>
  <c r="I32" i="14"/>
  <c r="H32" i="14"/>
  <c r="BE31" i="14"/>
  <c r="AK31" i="14"/>
  <c r="AJ31" i="14"/>
  <c r="P31" i="14"/>
  <c r="J31" i="14"/>
  <c r="H31" i="14"/>
  <c r="BE30" i="14"/>
  <c r="BC30" i="14"/>
  <c r="P30" i="14"/>
  <c r="M30" i="14"/>
  <c r="J30" i="14"/>
  <c r="I30" i="14"/>
  <c r="G30" i="14"/>
  <c r="BE29" i="14"/>
  <c r="BA29" i="14"/>
  <c r="P29" i="14"/>
  <c r="N29" i="14"/>
  <c r="L29" i="14"/>
  <c r="F29" i="14"/>
  <c r="E29" i="14"/>
  <c r="BE28" i="14"/>
  <c r="AI28" i="14"/>
  <c r="AG28" i="14"/>
  <c r="AF28" i="14"/>
  <c r="L28" i="14"/>
  <c r="K28" i="14"/>
  <c r="J28" i="14"/>
  <c r="G28" i="14"/>
  <c r="E28" i="14"/>
  <c r="BE27" i="14"/>
  <c r="O27" i="14"/>
  <c r="M27" i="14"/>
  <c r="L27" i="14"/>
  <c r="H27" i="14"/>
  <c r="G27" i="14"/>
  <c r="BE26" i="14"/>
  <c r="BA26" i="14"/>
  <c r="F65" i="13" s="1"/>
  <c r="O26" i="14"/>
  <c r="L26" i="14"/>
  <c r="K26" i="14"/>
  <c r="I26" i="14"/>
  <c r="H26" i="14"/>
  <c r="G26" i="14"/>
  <c r="E26" i="14"/>
  <c r="BE25" i="14"/>
  <c r="BA25" i="14"/>
  <c r="AM25" i="14"/>
  <c r="P25" i="14"/>
  <c r="O25" i="14"/>
  <c r="N25" i="14"/>
  <c r="K25" i="14"/>
  <c r="J25" i="14"/>
  <c r="G25" i="14"/>
  <c r="F25" i="14"/>
  <c r="BE24" i="14"/>
  <c r="AN24" i="14"/>
  <c r="AK24" i="14"/>
  <c r="AF24" i="14"/>
  <c r="P24" i="14"/>
  <c r="O24" i="14"/>
  <c r="N24" i="14"/>
  <c r="K24" i="14"/>
  <c r="I24" i="14"/>
  <c r="G24" i="14"/>
  <c r="F24" i="14"/>
  <c r="E24" i="14"/>
  <c r="BE23" i="14"/>
  <c r="AH23" i="14"/>
  <c r="AG23" i="14"/>
  <c r="P23" i="14"/>
  <c r="N23" i="14"/>
  <c r="K23" i="14"/>
  <c r="I23" i="14"/>
  <c r="H23" i="14"/>
  <c r="G23" i="14"/>
  <c r="F23" i="14"/>
  <c r="BE22" i="14"/>
  <c r="AI22" i="14"/>
  <c r="AH22" i="14"/>
  <c r="AG22" i="14"/>
  <c r="P22" i="14"/>
  <c r="O22" i="14"/>
  <c r="L22" i="14"/>
  <c r="J22" i="14"/>
  <c r="I22" i="14"/>
  <c r="G22" i="14"/>
  <c r="F22" i="14"/>
  <c r="BE21" i="14"/>
  <c r="AI21" i="14"/>
  <c r="AH21" i="14"/>
  <c r="AG21" i="14"/>
  <c r="AE21" i="14"/>
  <c r="P21" i="14"/>
  <c r="L21" i="14"/>
  <c r="J21" i="14"/>
  <c r="I21" i="14"/>
  <c r="H21" i="14"/>
  <c r="G21" i="14"/>
  <c r="BE20" i="14"/>
  <c r="AK20" i="14"/>
  <c r="AJ20" i="14"/>
  <c r="AI20" i="14"/>
  <c r="AH20" i="14"/>
  <c r="P20" i="14"/>
  <c r="M20" i="14"/>
  <c r="L20" i="14"/>
  <c r="K20" i="14"/>
  <c r="H20" i="14"/>
  <c r="G20" i="14"/>
  <c r="E20" i="14"/>
  <c r="BE19" i="14"/>
  <c r="AN19" i="14"/>
  <c r="AM19" i="14"/>
  <c r="M19" i="14"/>
  <c r="L19" i="14"/>
  <c r="J19" i="14"/>
  <c r="I19" i="14"/>
  <c r="H19" i="14"/>
  <c r="F19" i="14"/>
  <c r="E19" i="14"/>
  <c r="BE18" i="14"/>
  <c r="AE18" i="14"/>
  <c r="N18" i="14"/>
  <c r="M18" i="14"/>
  <c r="K18" i="14"/>
  <c r="J18" i="14"/>
  <c r="I18" i="14"/>
  <c r="H18" i="14"/>
  <c r="E18" i="14"/>
  <c r="BE17" i="14"/>
  <c r="BC17" i="14"/>
  <c r="H32" i="13" s="1"/>
  <c r="BA17" i="14"/>
  <c r="AM17" i="14"/>
  <c r="AL17" i="14"/>
  <c r="AI17" i="14"/>
  <c r="AH17" i="14"/>
  <c r="P17" i="14"/>
  <c r="O17" i="14"/>
  <c r="L17" i="14"/>
  <c r="K17" i="14"/>
  <c r="J17" i="14"/>
  <c r="H17" i="14"/>
  <c r="G17" i="14"/>
  <c r="BE16" i="14"/>
  <c r="P16" i="14"/>
  <c r="O16" i="14"/>
  <c r="M16" i="14"/>
  <c r="K16" i="14"/>
  <c r="J16" i="14"/>
  <c r="I16" i="14"/>
  <c r="H16" i="14"/>
  <c r="BE15" i="14"/>
  <c r="BA15" i="14"/>
  <c r="F26" i="13" s="1"/>
  <c r="AK15" i="14"/>
  <c r="AH15" i="14"/>
  <c r="AF15" i="14"/>
  <c r="AD15" i="14"/>
  <c r="P15" i="14"/>
  <c r="M15" i="14"/>
  <c r="L15" i="14"/>
  <c r="K15" i="14"/>
  <c r="J15" i="14"/>
  <c r="I15" i="14"/>
  <c r="E15" i="14"/>
  <c r="BE14" i="14"/>
  <c r="P14" i="14"/>
  <c r="O14" i="14"/>
  <c r="N14" i="14"/>
  <c r="M14" i="14"/>
  <c r="I14" i="14"/>
  <c r="H14" i="14"/>
  <c r="F14" i="14"/>
  <c r="E14" i="14"/>
  <c r="BE13" i="14"/>
  <c r="AL13" i="14"/>
  <c r="AK13" i="14"/>
  <c r="AG13" i="14"/>
  <c r="AF13" i="14"/>
  <c r="P13" i="14"/>
  <c r="O13" i="14"/>
  <c r="N13" i="14"/>
  <c r="L13" i="14"/>
  <c r="K13" i="14"/>
  <c r="J13" i="14"/>
  <c r="I13" i="14"/>
  <c r="BE12" i="14"/>
  <c r="BA12" i="14"/>
  <c r="O12" i="14"/>
  <c r="N12" i="14"/>
  <c r="M12" i="14"/>
  <c r="L12" i="14"/>
  <c r="K12" i="14"/>
  <c r="G12" i="14"/>
  <c r="F12" i="14"/>
  <c r="E12" i="14"/>
  <c r="BE11" i="14"/>
  <c r="BA11" i="14"/>
  <c r="BA55" i="14" s="1"/>
  <c r="AN11" i="14"/>
  <c r="AL11" i="14"/>
  <c r="AK11" i="14"/>
  <c r="AJ11" i="14"/>
  <c r="P11" i="14"/>
  <c r="N11" i="14"/>
  <c r="K11" i="14"/>
  <c r="J11" i="14"/>
  <c r="H11" i="14"/>
  <c r="G11" i="14"/>
  <c r="F11" i="14"/>
  <c r="BA10" i="14"/>
  <c r="AC9" i="14"/>
  <c r="AC53" i="14" s="1"/>
  <c r="E9" i="14"/>
  <c r="P42" i="14" s="1"/>
  <c r="D129" i="13"/>
  <c r="E128" i="13"/>
  <c r="E127" i="13"/>
  <c r="F126" i="13"/>
  <c r="E126" i="13"/>
  <c r="H123" i="13"/>
  <c r="G123" i="13"/>
  <c r="F123" i="13"/>
  <c r="E123" i="13"/>
  <c r="G122" i="13"/>
  <c r="F122" i="13"/>
  <c r="E122" i="13"/>
  <c r="E121" i="13"/>
  <c r="F117" i="13"/>
  <c r="D115" i="13"/>
  <c r="E114" i="13"/>
  <c r="E113" i="13"/>
  <c r="E112" i="13"/>
  <c r="E115" i="13" s="1"/>
  <c r="E120" i="13" s="1"/>
  <c r="D111" i="13"/>
  <c r="E110" i="13"/>
  <c r="E109" i="13"/>
  <c r="E108" i="13"/>
  <c r="E111" i="13" s="1"/>
  <c r="E119" i="13" s="1"/>
  <c r="D107" i="13"/>
  <c r="E106" i="13"/>
  <c r="E105" i="13"/>
  <c r="E104" i="13"/>
  <c r="E107" i="13" s="1"/>
  <c r="E118" i="13" s="1"/>
  <c r="E103" i="13"/>
  <c r="E117" i="13" s="1"/>
  <c r="D103" i="13"/>
  <c r="D124" i="13" s="1"/>
  <c r="E102" i="13"/>
  <c r="E101" i="13"/>
  <c r="E100" i="13"/>
  <c r="D97" i="13"/>
  <c r="E93" i="13"/>
  <c r="E92" i="13"/>
  <c r="E91" i="13"/>
  <c r="E90" i="13"/>
  <c r="E89" i="13"/>
  <c r="E88" i="13"/>
  <c r="E87" i="13"/>
  <c r="E86" i="13"/>
  <c r="E85" i="13"/>
  <c r="E84" i="13"/>
  <c r="E83" i="13"/>
  <c r="E82" i="13"/>
  <c r="E80" i="13"/>
  <c r="D80" i="13"/>
  <c r="E79" i="13"/>
  <c r="E78" i="13"/>
  <c r="F77" i="13"/>
  <c r="E77" i="13"/>
  <c r="E76" i="13"/>
  <c r="E75" i="13"/>
  <c r="F74" i="13"/>
  <c r="E74" i="13"/>
  <c r="E73" i="13"/>
  <c r="E72" i="13"/>
  <c r="E71" i="13"/>
  <c r="E70" i="13"/>
  <c r="E69" i="13"/>
  <c r="E68" i="13"/>
  <c r="E67" i="13"/>
  <c r="E66" i="13"/>
  <c r="E65" i="13"/>
  <c r="E63" i="13"/>
  <c r="D63" i="13"/>
  <c r="E62" i="13"/>
  <c r="E61" i="13"/>
  <c r="F60" i="13"/>
  <c r="E60" i="13"/>
  <c r="D58" i="13"/>
  <c r="E54" i="13"/>
  <c r="E53" i="13"/>
  <c r="E52" i="13"/>
  <c r="E51" i="13"/>
  <c r="E50" i="13"/>
  <c r="E49" i="13"/>
  <c r="E58" i="13" s="1"/>
  <c r="D47" i="13"/>
  <c r="E46" i="13"/>
  <c r="E45" i="13"/>
  <c r="E44" i="13"/>
  <c r="E43" i="13"/>
  <c r="E42" i="13"/>
  <c r="E41" i="13"/>
  <c r="E40" i="13"/>
  <c r="E39" i="13"/>
  <c r="E38" i="13"/>
  <c r="E37" i="13"/>
  <c r="E36" i="13"/>
  <c r="E35" i="13"/>
  <c r="E34" i="13"/>
  <c r="E33" i="13"/>
  <c r="F32" i="13"/>
  <c r="E32" i="13"/>
  <c r="E31" i="13"/>
  <c r="E30" i="13"/>
  <c r="E29" i="13"/>
  <c r="E28" i="13"/>
  <c r="E27" i="13"/>
  <c r="E26" i="13"/>
  <c r="E25" i="13"/>
  <c r="E24" i="13"/>
  <c r="E23" i="13"/>
  <c r="E22" i="13"/>
  <c r="E21" i="13"/>
  <c r="E20" i="13"/>
  <c r="E19" i="13"/>
  <c r="E18" i="13"/>
  <c r="F17" i="13"/>
  <c r="E17" i="13"/>
  <c r="D15" i="13"/>
  <c r="E14" i="13"/>
  <c r="E13" i="13"/>
  <c r="E15" i="13" s="1"/>
  <c r="E12" i="13"/>
  <c r="H11" i="13"/>
  <c r="F11" i="13"/>
  <c r="E124" i="13" l="1"/>
  <c r="BE55" i="14"/>
  <c r="F12" i="13"/>
  <c r="F15" i="13" s="1"/>
  <c r="F129" i="13"/>
  <c r="E129" i="13"/>
  <c r="E47" i="13"/>
  <c r="E130" i="13" s="1"/>
  <c r="AJ12" i="14"/>
  <c r="BC14" i="14"/>
  <c r="H23" i="13" s="1"/>
  <c r="AC11" i="14"/>
  <c r="AH11" i="14"/>
  <c r="AE13" i="14"/>
  <c r="AN16" i="14"/>
  <c r="AF17" i="14"/>
  <c r="AJ19" i="14"/>
  <c r="AE20" i="14"/>
  <c r="AD22" i="14"/>
  <c r="AF23" i="14"/>
  <c r="AE24" i="14"/>
  <c r="AI25" i="14"/>
  <c r="AJ26" i="14"/>
  <c r="AM30" i="14"/>
  <c r="AG31" i="14"/>
  <c r="AC32" i="14"/>
  <c r="AF33" i="14"/>
  <c r="AK34" i="14"/>
  <c r="AL36" i="14"/>
  <c r="AL38" i="14"/>
  <c r="AF43" i="14"/>
  <c r="AG54" i="14"/>
  <c r="AL53" i="14"/>
  <c r="BC52" i="14"/>
  <c r="H120" i="13" s="1"/>
  <c r="AE52" i="14"/>
  <c r="AJ51" i="14"/>
  <c r="AC50" i="14"/>
  <c r="AH49" i="14"/>
  <c r="AM48" i="14"/>
  <c r="AF47" i="14"/>
  <c r="AK46" i="14"/>
  <c r="AD45" i="14"/>
  <c r="AI44" i="14"/>
  <c r="AN43" i="14"/>
  <c r="AG42" i="14"/>
  <c r="AL41" i="14"/>
  <c r="BC40" i="14"/>
  <c r="AE40" i="14"/>
  <c r="AJ39" i="14"/>
  <c r="AC38" i="14"/>
  <c r="AH37" i="14"/>
  <c r="AM36" i="14"/>
  <c r="AF35" i="14"/>
  <c r="AJ54" i="14"/>
  <c r="AJ53" i="14"/>
  <c r="AK52" i="14"/>
  <c r="AL51" i="14"/>
  <c r="AL50" i="14"/>
  <c r="AM49" i="14"/>
  <c r="AN48" i="14"/>
  <c r="AN47" i="14"/>
  <c r="BC45" i="14"/>
  <c r="BC44" i="14"/>
  <c r="H118" i="13" s="1"/>
  <c r="AC44" i="14"/>
  <c r="AD43" i="14"/>
  <c r="AE42" i="14"/>
  <c r="AF41" i="14"/>
  <c r="AG40" i="14"/>
  <c r="AG39" i="14"/>
  <c r="AH38" i="14"/>
  <c r="AI37" i="14"/>
  <c r="AI36" i="14"/>
  <c r="AJ35" i="14"/>
  <c r="AN34" i="14"/>
  <c r="AE54" i="14"/>
  <c r="AF53" i="14"/>
  <c r="AG52" i="14"/>
  <c r="AG51" i="14"/>
  <c r="AH50" i="14"/>
  <c r="AI49" i="14"/>
  <c r="AI48" i="14"/>
  <c r="AJ47" i="14"/>
  <c r="AJ46" i="14"/>
  <c r="AK45" i="14"/>
  <c r="AL44" i="14"/>
  <c r="AL43" i="14"/>
  <c r="AN42" i="14"/>
  <c r="BC39" i="14"/>
  <c r="AC39" i="14"/>
  <c r="AD38" i="14"/>
  <c r="AD37" i="14"/>
  <c r="AE36" i="14"/>
  <c r="AE35" i="14"/>
  <c r="AJ34" i="14"/>
  <c r="AC33" i="14"/>
  <c r="AH32" i="14"/>
  <c r="AM31" i="14"/>
  <c r="AF30" i="14"/>
  <c r="AK29" i="14"/>
  <c r="AD28" i="14"/>
  <c r="AI27" i="14"/>
  <c r="AN26" i="14"/>
  <c r="AG25" i="14"/>
  <c r="AD54" i="14"/>
  <c r="AE53" i="14"/>
  <c r="AF52" i="14"/>
  <c r="AF51" i="14"/>
  <c r="AG50" i="14"/>
  <c r="AG49" i="14"/>
  <c r="AH48" i="14"/>
  <c r="AI47" i="14"/>
  <c r="AI46" i="14"/>
  <c r="AJ45" i="14"/>
  <c r="AK44" i="14"/>
  <c r="AK43" i="14"/>
  <c r="AM42" i="14"/>
  <c r="AK54" i="14"/>
  <c r="AK53" i="14"/>
  <c r="AL52" i="14"/>
  <c r="AM51" i="14"/>
  <c r="AM50" i="14"/>
  <c r="AN49" i="14"/>
  <c r="BC46" i="14"/>
  <c r="AC46" i="14"/>
  <c r="AC45" i="14"/>
  <c r="AD44" i="14"/>
  <c r="AN53" i="14"/>
  <c r="AH52" i="14"/>
  <c r="BC49" i="14"/>
  <c r="AJ49" i="14"/>
  <c r="AD48" i="14"/>
  <c r="AL46" i="14"/>
  <c r="AF45" i="14"/>
  <c r="AE41" i="14"/>
  <c r="AK40" i="14"/>
  <c r="AG38" i="14"/>
  <c r="AM53" i="14"/>
  <c r="AD52" i="14"/>
  <c r="AN50" i="14"/>
  <c r="AF49" i="14"/>
  <c r="AC48" i="14"/>
  <c r="AH46" i="14"/>
  <c r="AE45" i="14"/>
  <c r="AM43" i="14"/>
  <c r="AD41" i="14"/>
  <c r="AJ40" i="14"/>
  <c r="AF38" i="14"/>
  <c r="AL37" i="14"/>
  <c r="AC36" i="14"/>
  <c r="AN54" i="14"/>
  <c r="BC53" i="14"/>
  <c r="H121" i="13" s="1"/>
  <c r="AI53" i="14"/>
  <c r="AC52" i="14"/>
  <c r="AK50" i="14"/>
  <c r="AE49" i="14"/>
  <c r="AM47" i="14"/>
  <c r="AG46" i="14"/>
  <c r="AJ43" i="14"/>
  <c r="AC41" i="14"/>
  <c r="AI40" i="14"/>
  <c r="AN39" i="14"/>
  <c r="AE38" i="14"/>
  <c r="AM54" i="14"/>
  <c r="AH53" i="14"/>
  <c r="AJ50" i="14"/>
  <c r="AD49" i="14"/>
  <c r="AL47" i="14"/>
  <c r="AF46" i="14"/>
  <c r="AN44" i="14"/>
  <c r="BC43" i="14"/>
  <c r="AI43" i="14"/>
  <c r="AL42" i="14"/>
  <c r="AH40" i="14"/>
  <c r="AM39" i="14"/>
  <c r="AJ37" i="14"/>
  <c r="AG35" i="14"/>
  <c r="AM33" i="14"/>
  <c r="AN32" i="14"/>
  <c r="BC54" i="14"/>
  <c r="H126" i="13" s="1"/>
  <c r="H129" i="13" s="1"/>
  <c r="AL54" i="14"/>
  <c r="AG53" i="14"/>
  <c r="BC50" i="14"/>
  <c r="AI50" i="14"/>
  <c r="AC49" i="14"/>
  <c r="AK47" i="14"/>
  <c r="AE46" i="14"/>
  <c r="AM44" i="14"/>
  <c r="AH43" i="14"/>
  <c r="BC42" i="14"/>
  <c r="AK42" i="14"/>
  <c r="AF40" i="14"/>
  <c r="AL39" i="14"/>
  <c r="AG37" i="14"/>
  <c r="AD35" i="14"/>
  <c r="BC34" i="14"/>
  <c r="H117" i="13" s="1"/>
  <c r="AL33" i="14"/>
  <c r="AM32" i="14"/>
  <c r="AN31" i="14"/>
  <c r="AN30" i="14"/>
  <c r="BC28" i="14"/>
  <c r="H71" i="13" s="1"/>
  <c r="BC27" i="14"/>
  <c r="H68" i="13" s="1"/>
  <c r="AC27" i="14"/>
  <c r="AD26" i="14"/>
  <c r="AE25" i="14"/>
  <c r="AH24" i="14"/>
  <c r="AM23" i="14"/>
  <c r="AF22" i="14"/>
  <c r="AK21" i="14"/>
  <c r="AD20" i="14"/>
  <c r="AI19" i="14"/>
  <c r="AN18" i="14"/>
  <c r="AG17" i="14"/>
  <c r="AL16" i="14"/>
  <c r="BC15" i="14"/>
  <c r="H26" i="13" s="1"/>
  <c r="AE15" i="14"/>
  <c r="AJ14" i="14"/>
  <c r="AC13" i="14"/>
  <c r="AH12" i="14"/>
  <c r="AM11" i="14"/>
  <c r="AI54" i="14"/>
  <c r="AD53" i="14"/>
  <c r="AN51" i="14"/>
  <c r="AF50" i="14"/>
  <c r="BC47" i="14"/>
  <c r="H119" i="13" s="1"/>
  <c r="AH47" i="14"/>
  <c r="AD46" i="14"/>
  <c r="AJ44" i="14"/>
  <c r="AG43" i="14"/>
  <c r="AJ42" i="14"/>
  <c r="AN41" i="14"/>
  <c r="AD40" i="14"/>
  <c r="AK39" i="14"/>
  <c r="AF37" i="14"/>
  <c r="BC36" i="14"/>
  <c r="AN36" i="14"/>
  <c r="AC35" i="14"/>
  <c r="AM34" i="14"/>
  <c r="AK33" i="14"/>
  <c r="AL32" i="14"/>
  <c r="AL31" i="14"/>
  <c r="AM52" i="14"/>
  <c r="AE51" i="14"/>
  <c r="BC48" i="14"/>
  <c r="AG48" i="14"/>
  <c r="AC47" i="14"/>
  <c r="AI45" i="14"/>
  <c r="AE44" i="14"/>
  <c r="AD42" i="14"/>
  <c r="AI41" i="14"/>
  <c r="AN40" i="14"/>
  <c r="AE39" i="14"/>
  <c r="AK38" i="14"/>
  <c r="AJ52" i="14"/>
  <c r="AD51" i="14"/>
  <c r="AL49" i="14"/>
  <c r="AF48" i="14"/>
  <c r="AN46" i="14"/>
  <c r="AH45" i="14"/>
  <c r="AC42" i="14"/>
  <c r="AH41" i="14"/>
  <c r="AM40" i="14"/>
  <c r="AD39" i="14"/>
  <c r="AJ38" i="14"/>
  <c r="AI52" i="14"/>
  <c r="AC51" i="14"/>
  <c r="AK49" i="14"/>
  <c r="AE48" i="14"/>
  <c r="AM46" i="14"/>
  <c r="AG45" i="14"/>
  <c r="AG41" i="14"/>
  <c r="AL40" i="14"/>
  <c r="AI38" i="14"/>
  <c r="BC37" i="14"/>
  <c r="AN37" i="14"/>
  <c r="AF36" i="14"/>
  <c r="AL35" i="14"/>
  <c r="AF34" i="14"/>
  <c r="AE33" i="14"/>
  <c r="AE32" i="14"/>
  <c r="AF31" i="14"/>
  <c r="AG30" i="14"/>
  <c r="AG29" i="14"/>
  <c r="AH28" i="14"/>
  <c r="AN45" i="14"/>
  <c r="AF44" i="14"/>
  <c r="AN38" i="14"/>
  <c r="AD36" i="14"/>
  <c r="AI35" i="14"/>
  <c r="AI33" i="14"/>
  <c r="AF32" i="14"/>
  <c r="AD31" i="14"/>
  <c r="AH30" i="14"/>
  <c r="BC29" i="14"/>
  <c r="AM29" i="14"/>
  <c r="AC28" i="14"/>
  <c r="AL27" i="14"/>
  <c r="AH26" i="14"/>
  <c r="AF25" i="14"/>
  <c r="AD24" i="14"/>
  <c r="AE23" i="14"/>
  <c r="AE22" i="14"/>
  <c r="AF21" i="14"/>
  <c r="AH54" i="14"/>
  <c r="AM41" i="14"/>
  <c r="AH39" i="14"/>
  <c r="AC37" i="14"/>
  <c r="AI34" i="14"/>
  <c r="AD33" i="14"/>
  <c r="AH29" i="14"/>
  <c r="AM28" i="14"/>
  <c r="AG27" i="14"/>
  <c r="AC26" i="14"/>
  <c r="BC25" i="14"/>
  <c r="H60" i="13" s="1"/>
  <c r="H63" i="13" s="1"/>
  <c r="AM24" i="14"/>
  <c r="AN23" i="14"/>
  <c r="AN22" i="14"/>
  <c r="BC20" i="14"/>
  <c r="H41" i="13" s="1"/>
  <c r="BC19" i="14"/>
  <c r="H38" i="13" s="1"/>
  <c r="AC19" i="14"/>
  <c r="AD18" i="14"/>
  <c r="AE17" i="14"/>
  <c r="AF16" i="14"/>
  <c r="AG15" i="14"/>
  <c r="AG14" i="14"/>
  <c r="AH13" i="14"/>
  <c r="AI12" i="14"/>
  <c r="AI11" i="14"/>
  <c r="AF54" i="14"/>
  <c r="BC51" i="14"/>
  <c r="AE50" i="14"/>
  <c r="AK41" i="14"/>
  <c r="AC40" i="14"/>
  <c r="AF39" i="14"/>
  <c r="AH34" i="14"/>
  <c r="AF29" i="14"/>
  <c r="AL28" i="14"/>
  <c r="AF27" i="14"/>
  <c r="AN25" i="14"/>
  <c r="AL24" i="14"/>
  <c r="AL23" i="14"/>
  <c r="AM22" i="14"/>
  <c r="AN21" i="14"/>
  <c r="AN20" i="14"/>
  <c r="BC18" i="14"/>
  <c r="H35" i="13" s="1"/>
  <c r="AC18" i="14"/>
  <c r="AD17" i="14"/>
  <c r="AE16" i="14"/>
  <c r="AN52" i="14"/>
  <c r="AJ48" i="14"/>
  <c r="AG44" i="14"/>
  <c r="AG36" i="14"/>
  <c r="AK35" i="14"/>
  <c r="AJ33" i="14"/>
  <c r="AG32" i="14"/>
  <c r="AE31" i="14"/>
  <c r="AI30" i="14"/>
  <c r="AN29" i="14"/>
  <c r="AE28" i="14"/>
  <c r="AM27" i="14"/>
  <c r="AC54" i="14"/>
  <c r="AD50" i="14"/>
  <c r="AL48" i="14"/>
  <c r="AJ41" i="14"/>
  <c r="AE34" i="14"/>
  <c r="BC32" i="14"/>
  <c r="H91" i="13" s="1"/>
  <c r="AC30" i="14"/>
  <c r="AI29" i="14"/>
  <c r="AN28" i="14"/>
  <c r="AM26" i="14"/>
  <c r="AL25" i="14"/>
  <c r="AJ24" i="14"/>
  <c r="AK23" i="14"/>
  <c r="AL22" i="14"/>
  <c r="AM21" i="14"/>
  <c r="AF19" i="14"/>
  <c r="AK18" i="14"/>
  <c r="AC17" i="14"/>
  <c r="AK16" i="14"/>
  <c r="AC15" i="14"/>
  <c r="AN14" i="14"/>
  <c r="AJ13" i="14"/>
  <c r="AE12" i="14"/>
  <c r="AK48" i="14"/>
  <c r="AN35" i="14"/>
  <c r="AD34" i="14"/>
  <c r="BC33" i="14"/>
  <c r="H94" i="13" s="1"/>
  <c r="AE29" i="14"/>
  <c r="AK28" i="14"/>
  <c r="AL26" i="14"/>
  <c r="AK25" i="14"/>
  <c r="AI24" i="14"/>
  <c r="BC23" i="14"/>
  <c r="H52" i="13" s="1"/>
  <c r="AJ23" i="14"/>
  <c r="BC22" i="14"/>
  <c r="H49" i="13" s="1"/>
  <c r="AK22" i="14"/>
  <c r="AL21" i="14"/>
  <c r="AM20" i="14"/>
  <c r="AE19" i="14"/>
  <c r="AJ18" i="14"/>
  <c r="AJ16" i="14"/>
  <c r="AM14" i="14"/>
  <c r="AI13" i="14"/>
  <c r="AD12" i="14"/>
  <c r="BC11" i="14"/>
  <c r="AH44" i="14"/>
  <c r="AM35" i="14"/>
  <c r="AC34" i="14"/>
  <c r="AD29" i="14"/>
  <c r="AJ28" i="14"/>
  <c r="BC26" i="14"/>
  <c r="H65" i="13" s="1"/>
  <c r="AK26" i="14"/>
  <c r="AJ25" i="14"/>
  <c r="AG24" i="14"/>
  <c r="AI23" i="14"/>
  <c r="AJ22" i="14"/>
  <c r="BC21" i="14"/>
  <c r="H44" i="13" s="1"/>
  <c r="AJ21" i="14"/>
  <c r="AI42" i="14"/>
  <c r="AH35" i="14"/>
  <c r="AC29" i="14"/>
  <c r="AH51" i="14"/>
  <c r="AE47" i="14"/>
  <c r="AM45" i="14"/>
  <c r="AK37" i="14"/>
  <c r="AK36" i="14"/>
  <c r="BC35" i="14"/>
  <c r="AJ32" i="14"/>
  <c r="AI31" i="14"/>
  <c r="AL30" i="14"/>
  <c r="AJ27" i="14"/>
  <c r="AE26" i="14"/>
  <c r="AC23" i="14"/>
  <c r="AC22" i="14"/>
  <c r="AD21" i="14"/>
  <c r="AG20" i="14"/>
  <c r="AL19" i="14"/>
  <c r="AK17" i="14"/>
  <c r="AJ15" i="14"/>
  <c r="AE14" i="14"/>
  <c r="AL12" i="14"/>
  <c r="AG11" i="14"/>
  <c r="AD47" i="14"/>
  <c r="AL45" i="14"/>
  <c r="AE37" i="14"/>
  <c r="AJ36" i="14"/>
  <c r="AN33" i="14"/>
  <c r="AI32" i="14"/>
  <c r="AH31" i="14"/>
  <c r="AK30" i="14"/>
  <c r="AH27" i="14"/>
  <c r="AC21" i="14"/>
  <c r="AF20" i="14"/>
  <c r="AK19" i="14"/>
  <c r="AJ17" i="14"/>
  <c r="AI15" i="14"/>
  <c r="AD14" i="14"/>
  <c r="BC13" i="14"/>
  <c r="H20" i="13" s="1"/>
  <c r="AN13" i="14"/>
  <c r="AK12" i="14"/>
  <c r="AF11" i="14"/>
  <c r="BC10" i="14"/>
  <c r="AC12" i="14"/>
  <c r="BC31" i="14"/>
  <c r="H88" i="13" s="1"/>
  <c r="BC38" i="14"/>
  <c r="H85" i="13"/>
  <c r="H82" i="13"/>
  <c r="AC16" i="14"/>
  <c r="AD27" i="14"/>
  <c r="AJ29" i="14"/>
  <c r="AG47" i="14"/>
  <c r="AG12" i="14"/>
  <c r="BC12" i="14"/>
  <c r="H17" i="13" s="1"/>
  <c r="AF14" i="14"/>
  <c r="AN15" i="14"/>
  <c r="AD16" i="14"/>
  <c r="AH18" i="14"/>
  <c r="AE27" i="14"/>
  <c r="AL29" i="14"/>
  <c r="BC41" i="14"/>
  <c r="AG18" i="14"/>
  <c r="AI51" i="14"/>
  <c r="AM12" i="14"/>
  <c r="AL18" i="14"/>
  <c r="AF26" i="14"/>
  <c r="AD30" i="14"/>
  <c r="AK51" i="14"/>
  <c r="AD11" i="14"/>
  <c r="AN12" i="14"/>
  <c r="AK14" i="14"/>
  <c r="AI16" i="14"/>
  <c r="AM18" i="14"/>
  <c r="AG19" i="14"/>
  <c r="AD25" i="14"/>
  <c r="AG26" i="14"/>
  <c r="AE30" i="14"/>
  <c r="AM37" i="14"/>
  <c r="AF42" i="14"/>
  <c r="E97" i="13"/>
  <c r="AM13" i="14"/>
  <c r="AL15" i="14"/>
  <c r="AN17" i="14"/>
  <c r="AF18" i="14"/>
  <c r="AL20" i="14"/>
  <c r="AF12" i="14"/>
  <c r="AC14" i="14"/>
  <c r="AM15" i="14"/>
  <c r="AH14" i="14"/>
  <c r="AG16" i="14"/>
  <c r="BC16" i="14"/>
  <c r="H29" i="13" s="1"/>
  <c r="H47" i="13" s="1" a="1"/>
  <c r="H47" i="13" s="1"/>
  <c r="AI18" i="14"/>
  <c r="AK27" i="14"/>
  <c r="F63" i="13"/>
  <c r="AI14" i="14"/>
  <c r="AH16" i="14"/>
  <c r="AD19" i="14"/>
  <c r="BC24" i="14"/>
  <c r="H55" i="13" s="1"/>
  <c r="AC25" i="14"/>
  <c r="AN27" i="14"/>
  <c r="AI39" i="14"/>
  <c r="AE11" i="14"/>
  <c r="AD13" i="14"/>
  <c r="AL14" i="14"/>
  <c r="AM16" i="14"/>
  <c r="AH19" i="14"/>
  <c r="AC20" i="14"/>
  <c r="AD23" i="14"/>
  <c r="AC24" i="14"/>
  <c r="AH25" i="14"/>
  <c r="AI26" i="14"/>
  <c r="AJ30" i="14"/>
  <c r="AC31" i="14"/>
  <c r="AH42" i="14"/>
  <c r="H53" i="14"/>
  <c r="E11" i="14"/>
  <c r="I12" i="14"/>
  <c r="M13" i="14"/>
  <c r="H15" i="14"/>
  <c r="L16" i="14"/>
  <c r="F17" i="14"/>
  <c r="L18" i="14"/>
  <c r="G19" i="14"/>
  <c r="BA19" i="14"/>
  <c r="F38" i="13" s="1"/>
  <c r="K21" i="14"/>
  <c r="K22" i="14"/>
  <c r="J23" i="14"/>
  <c r="H24" i="14"/>
  <c r="H25" i="14"/>
  <c r="J26" i="14"/>
  <c r="N27" i="14"/>
  <c r="O30" i="14"/>
  <c r="I31" i="14"/>
  <c r="G32" i="14"/>
  <c r="J33" i="14"/>
  <c r="I34" i="14"/>
  <c r="I54" i="14"/>
  <c r="N53" i="14"/>
  <c r="G52" i="14"/>
  <c r="L51" i="14"/>
  <c r="BA50" i="14"/>
  <c r="E50" i="14"/>
  <c r="J49" i="14"/>
  <c r="O48" i="14"/>
  <c r="H47" i="14"/>
  <c r="M46" i="14"/>
  <c r="F45" i="14"/>
  <c r="K44" i="14"/>
  <c r="P43" i="14"/>
  <c r="I42" i="14"/>
  <c r="N41" i="14"/>
  <c r="G40" i="14"/>
  <c r="L39" i="14"/>
  <c r="BA38" i="14"/>
  <c r="E38" i="14"/>
  <c r="J37" i="14"/>
  <c r="O36" i="14"/>
  <c r="J54" i="14"/>
  <c r="J53" i="14"/>
  <c r="K52" i="14"/>
  <c r="K51" i="14"/>
  <c r="L50" i="14"/>
  <c r="M49" i="14"/>
  <c r="BA48" i="14"/>
  <c r="M48" i="14"/>
  <c r="BA47" i="14"/>
  <c r="F119" i="13" s="1"/>
  <c r="N47" i="14"/>
  <c r="O46" i="14"/>
  <c r="O45" i="14"/>
  <c r="P44" i="14"/>
  <c r="E42" i="14"/>
  <c r="F41" i="14"/>
  <c r="F40" i="14"/>
  <c r="G39" i="14"/>
  <c r="H38" i="14"/>
  <c r="H37" i="14"/>
  <c r="I36" i="14"/>
  <c r="K35" i="14"/>
  <c r="P34" i="14"/>
  <c r="E54" i="14"/>
  <c r="F53" i="14"/>
  <c r="F52" i="14"/>
  <c r="G51" i="14"/>
  <c r="H50" i="14"/>
  <c r="H49" i="14"/>
  <c r="I48" i="14"/>
  <c r="J47" i="14"/>
  <c r="J46" i="14"/>
  <c r="K45" i="14"/>
  <c r="L44" i="14"/>
  <c r="L43" i="14"/>
  <c r="BA42" i="14"/>
  <c r="N42" i="14"/>
  <c r="O41" i="14"/>
  <c r="O40" i="14"/>
  <c r="P39" i="14"/>
  <c r="P38" i="14"/>
  <c r="E36" i="14"/>
  <c r="G35" i="14"/>
  <c r="L34" i="14"/>
  <c r="BA33" i="14"/>
  <c r="F94" i="13" s="1"/>
  <c r="E33" i="14"/>
  <c r="J32" i="14"/>
  <c r="O31" i="14"/>
  <c r="H30" i="14"/>
  <c r="M29" i="14"/>
  <c r="F28" i="14"/>
  <c r="K27" i="14"/>
  <c r="P26" i="14"/>
  <c r="I25" i="14"/>
  <c r="E53" i="14"/>
  <c r="E52" i="14"/>
  <c r="F51" i="14"/>
  <c r="G50" i="14"/>
  <c r="G49" i="14"/>
  <c r="H48" i="14"/>
  <c r="I47" i="14"/>
  <c r="I46" i="14"/>
  <c r="J45" i="14"/>
  <c r="J44" i="14"/>
  <c r="K43" i="14"/>
  <c r="K54" i="14"/>
  <c r="K53" i="14"/>
  <c r="L52" i="14"/>
  <c r="M51" i="14"/>
  <c r="M50" i="14"/>
  <c r="BA49" i="14"/>
  <c r="N49" i="14"/>
  <c r="N48" i="14"/>
  <c r="O47" i="14"/>
  <c r="P46" i="14"/>
  <c r="P45" i="14"/>
  <c r="BA52" i="14"/>
  <c r="F120" i="13" s="1"/>
  <c r="N52" i="14"/>
  <c r="H51" i="14"/>
  <c r="P49" i="14"/>
  <c r="J48" i="14"/>
  <c r="L45" i="14"/>
  <c r="F44" i="14"/>
  <c r="F43" i="14"/>
  <c r="J42" i="14"/>
  <c r="P41" i="14"/>
  <c r="E40" i="14"/>
  <c r="K39" i="14"/>
  <c r="M52" i="14"/>
  <c r="E51" i="14"/>
  <c r="O49" i="14"/>
  <c r="G48" i="14"/>
  <c r="I45" i="14"/>
  <c r="E44" i="14"/>
  <c r="E43" i="14"/>
  <c r="H42" i="14"/>
  <c r="M41" i="14"/>
  <c r="J39" i="14"/>
  <c r="O38" i="14"/>
  <c r="BA37" i="14"/>
  <c r="F37" i="14"/>
  <c r="P53" i="14"/>
  <c r="J52" i="14"/>
  <c r="L49" i="14"/>
  <c r="F48" i="14"/>
  <c r="BA46" i="14"/>
  <c r="N46" i="14"/>
  <c r="H45" i="14"/>
  <c r="G42" i="14"/>
  <c r="L41" i="14"/>
  <c r="I39" i="14"/>
  <c r="N38" i="14"/>
  <c r="O53" i="14"/>
  <c r="I52" i="14"/>
  <c r="P50" i="14"/>
  <c r="K49" i="14"/>
  <c r="E48" i="14"/>
  <c r="L46" i="14"/>
  <c r="G45" i="14"/>
  <c r="F42" i="14"/>
  <c r="K41" i="14"/>
  <c r="H39" i="14"/>
  <c r="M38" i="14"/>
  <c r="K36" i="14"/>
  <c r="M34" i="14"/>
  <c r="M33" i="14"/>
  <c r="BA32" i="14"/>
  <c r="F91" i="13" s="1"/>
  <c r="N32" i="14"/>
  <c r="P54" i="14"/>
  <c r="BA53" i="14"/>
  <c r="F121" i="13" s="1"/>
  <c r="M53" i="14"/>
  <c r="H52" i="14"/>
  <c r="O50" i="14"/>
  <c r="I49" i="14"/>
  <c r="K46" i="14"/>
  <c r="E45" i="14"/>
  <c r="J41" i="14"/>
  <c r="P40" i="14"/>
  <c r="BA39" i="14"/>
  <c r="F39" i="14"/>
  <c r="L38" i="14"/>
  <c r="J36" i="14"/>
  <c r="P35" i="14"/>
  <c r="K34" i="14"/>
  <c r="L33" i="14"/>
  <c r="M32" i="14"/>
  <c r="BA31" i="14"/>
  <c r="F88" i="13" s="1"/>
  <c r="M31" i="14"/>
  <c r="BA30" i="14"/>
  <c r="N30" i="14"/>
  <c r="O29" i="14"/>
  <c r="O28" i="14"/>
  <c r="P27" i="14"/>
  <c r="E25" i="14"/>
  <c r="J24" i="14"/>
  <c r="O23" i="14"/>
  <c r="H22" i="14"/>
  <c r="M21" i="14"/>
  <c r="F20" i="14"/>
  <c r="K19" i="14"/>
  <c r="P18" i="14"/>
  <c r="I17" i="14"/>
  <c r="N16" i="14"/>
  <c r="G15" i="14"/>
  <c r="L14" i="14"/>
  <c r="BA13" i="14"/>
  <c r="F20" i="13" s="1"/>
  <c r="E13" i="14"/>
  <c r="J12" i="14"/>
  <c r="O11" i="14"/>
  <c r="O54" i="14"/>
  <c r="L53" i="14"/>
  <c r="N50" i="14"/>
  <c r="F49" i="14"/>
  <c r="P47" i="14"/>
  <c r="H46" i="14"/>
  <c r="BA43" i="14"/>
  <c r="O43" i="14"/>
  <c r="I41" i="14"/>
  <c r="N40" i="14"/>
  <c r="E39" i="14"/>
  <c r="K38" i="14"/>
  <c r="P37" i="14"/>
  <c r="H36" i="14"/>
  <c r="O35" i="14"/>
  <c r="J34" i="14"/>
  <c r="K33" i="14"/>
  <c r="L32" i="14"/>
  <c r="L31" i="14"/>
  <c r="H54" i="14"/>
  <c r="BA51" i="14"/>
  <c r="N51" i="14"/>
  <c r="F50" i="14"/>
  <c r="P48" i="14"/>
  <c r="G47" i="14"/>
  <c r="I44" i="14"/>
  <c r="I43" i="14"/>
  <c r="M42" i="14"/>
  <c r="J40" i="14"/>
  <c r="O39" i="14"/>
  <c r="F38" i="14"/>
  <c r="L37" i="14"/>
  <c r="G54" i="14"/>
  <c r="P52" i="14"/>
  <c r="J51" i="14"/>
  <c r="L48" i="14"/>
  <c r="F47" i="14"/>
  <c r="BA45" i="14"/>
  <c r="N45" i="14"/>
  <c r="H44" i="14"/>
  <c r="H43" i="14"/>
  <c r="L42" i="14"/>
  <c r="I40" i="14"/>
  <c r="N39" i="14"/>
  <c r="K37" i="14"/>
  <c r="F54" i="14"/>
  <c r="O52" i="14"/>
  <c r="I51" i="14"/>
  <c r="K48" i="14"/>
  <c r="E47" i="14"/>
  <c r="M45" i="14"/>
  <c r="G44" i="14"/>
  <c r="G43" i="14"/>
  <c r="K42" i="14"/>
  <c r="BA40" i="14"/>
  <c r="H40" i="14"/>
  <c r="M39" i="14"/>
  <c r="I37" i="14"/>
  <c r="P36" i="14"/>
  <c r="BA35" i="14"/>
  <c r="H35" i="14"/>
  <c r="E32" i="14"/>
  <c r="F31" i="14"/>
  <c r="F30" i="14"/>
  <c r="G29" i="14"/>
  <c r="O51" i="14"/>
  <c r="K47" i="14"/>
  <c r="M43" i="14"/>
  <c r="E41" i="14"/>
  <c r="E37" i="14"/>
  <c r="L35" i="14"/>
  <c r="P33" i="14"/>
  <c r="K32" i="14"/>
  <c r="K31" i="14"/>
  <c r="H29" i="14"/>
  <c r="M28" i="14"/>
  <c r="I27" i="14"/>
  <c r="F26" i="14"/>
  <c r="E23" i="14"/>
  <c r="E22" i="14"/>
  <c r="F21" i="14"/>
  <c r="E35" i="14"/>
  <c r="O34" i="14"/>
  <c r="I33" i="14"/>
  <c r="F32" i="14"/>
  <c r="G31" i="14"/>
  <c r="L30" i="14"/>
  <c r="I28" i="14"/>
  <c r="E27" i="14"/>
  <c r="N26" i="14"/>
  <c r="M25" i="14"/>
  <c r="M24" i="14"/>
  <c r="BA23" i="14"/>
  <c r="F52" i="13" s="1"/>
  <c r="M23" i="14"/>
  <c r="BA22" i="14"/>
  <c r="F49" i="13" s="1"/>
  <c r="N22" i="14"/>
  <c r="O21" i="14"/>
  <c r="O20" i="14"/>
  <c r="P19" i="14"/>
  <c r="E17" i="14"/>
  <c r="F16" i="14"/>
  <c r="F15" i="14"/>
  <c r="G14" i="14"/>
  <c r="H13" i="14"/>
  <c r="H12" i="14"/>
  <c r="I11" i="14"/>
  <c r="I53" i="14"/>
  <c r="N34" i="14"/>
  <c r="H33" i="14"/>
  <c r="E31" i="14"/>
  <c r="K30" i="14"/>
  <c r="BA28" i="14"/>
  <c r="F71" i="13" s="1"/>
  <c r="H28" i="14"/>
  <c r="M26" i="14"/>
  <c r="L25" i="14"/>
  <c r="L24" i="14"/>
  <c r="L23" i="14"/>
  <c r="M22" i="14"/>
  <c r="BA21" i="14"/>
  <c r="F44" i="13" s="1"/>
  <c r="N21" i="14"/>
  <c r="BA20" i="14"/>
  <c r="F41" i="13" s="1"/>
  <c r="N20" i="14"/>
  <c r="O19" i="14"/>
  <c r="O18" i="14"/>
  <c r="E16" i="14"/>
  <c r="P51" i="14"/>
  <c r="L47" i="14"/>
  <c r="N43" i="14"/>
  <c r="O42" i="14"/>
  <c r="G41" i="14"/>
  <c r="G37" i="14"/>
  <c r="F36" i="14"/>
  <c r="M35" i="14"/>
  <c r="O32" i="14"/>
  <c r="N31" i="14"/>
  <c r="I29" i="14"/>
  <c r="N28" i="14"/>
  <c r="BA27" i="14"/>
  <c r="F68" i="13" s="1"/>
  <c r="F80" i="13" s="1"/>
  <c r="J27" i="14"/>
  <c r="L11" i="14"/>
  <c r="P12" i="14"/>
  <c r="F13" i="14"/>
  <c r="J14" i="14"/>
  <c r="BA14" i="14"/>
  <c r="F23" i="13" s="1"/>
  <c r="N15" i="14"/>
  <c r="M17" i="14"/>
  <c r="F18" i="14"/>
  <c r="N19" i="14"/>
  <c r="I20" i="14"/>
  <c r="BA24" i="14"/>
  <c r="F55" i="13" s="1"/>
  <c r="P28" i="14"/>
  <c r="J29" i="14"/>
  <c r="F35" i="14"/>
  <c r="M37" i="14"/>
  <c r="J38" i="14"/>
  <c r="N54" i="14"/>
  <c r="Q9" i="14"/>
  <c r="M11" i="14"/>
  <c r="G13" i="14"/>
  <c r="K14" i="14"/>
  <c r="O15" i="14"/>
  <c r="G16" i="14"/>
  <c r="BA16" i="14"/>
  <c r="F29" i="13" s="1"/>
  <c r="F47" i="13" s="1" a="1"/>
  <c r="F47" i="13" s="1"/>
  <c r="N17" i="14"/>
  <c r="G18" i="14"/>
  <c r="BA18" i="14"/>
  <c r="F35" i="13" s="1"/>
  <c r="J20" i="14"/>
  <c r="E21" i="14"/>
  <c r="F27" i="14"/>
  <c r="K29" i="14"/>
  <c r="E30" i="14"/>
  <c r="I35" i="14"/>
  <c r="N37" i="14"/>
  <c r="K40" i="14"/>
  <c r="J43" i="14"/>
  <c r="BA44" i="14"/>
  <c r="F118" i="13" s="1"/>
  <c r="F124" i="13" s="1"/>
  <c r="E131" i="13" l="1"/>
  <c r="E132" i="13"/>
  <c r="BC55" i="14"/>
  <c r="H12" i="13"/>
  <c r="H15" i="13" s="1"/>
  <c r="H124" i="13"/>
  <c r="H77" i="13"/>
  <c r="H74" i="13"/>
  <c r="F82" i="13"/>
  <c r="F97" i="13" s="1"/>
  <c r="F85" i="13"/>
  <c r="H80" i="13"/>
  <c r="U54" i="14"/>
  <c r="Z53" i="14"/>
  <c r="S52" i="14"/>
  <c r="X51" i="14"/>
  <c r="Q50" i="14"/>
  <c r="V49" i="14"/>
  <c r="AA48" i="14"/>
  <c r="T47" i="14"/>
  <c r="Y46" i="14"/>
  <c r="BB45" i="14"/>
  <c r="R45" i="14"/>
  <c r="W44" i="14"/>
  <c r="AB43" i="14"/>
  <c r="U42" i="14"/>
  <c r="Z41" i="14"/>
  <c r="S40" i="14"/>
  <c r="X39" i="14"/>
  <c r="Q38" i="14"/>
  <c r="V37" i="14"/>
  <c r="AA36" i="14"/>
  <c r="W54" i="14"/>
  <c r="W53" i="14"/>
  <c r="X52" i="14"/>
  <c r="Y51" i="14"/>
  <c r="Y50" i="14"/>
  <c r="Z49" i="14"/>
  <c r="Z48" i="14"/>
  <c r="AA47" i="14"/>
  <c r="BB46" i="14"/>
  <c r="AB46" i="14"/>
  <c r="AB45" i="14"/>
  <c r="Q43" i="14"/>
  <c r="R42" i="14"/>
  <c r="S41" i="14"/>
  <c r="T40" i="14"/>
  <c r="T39" i="14"/>
  <c r="U38" i="14"/>
  <c r="U37" i="14"/>
  <c r="V36" i="14"/>
  <c r="W35" i="14"/>
  <c r="AB34" i="14"/>
  <c r="R54" i="14"/>
  <c r="S53" i="14"/>
  <c r="T52" i="14"/>
  <c r="T51" i="14"/>
  <c r="U50" i="14"/>
  <c r="U49" i="14"/>
  <c r="V48" i="14"/>
  <c r="W47" i="14"/>
  <c r="W46" i="14"/>
  <c r="X45" i="14"/>
  <c r="Y44" i="14"/>
  <c r="Y43" i="14"/>
  <c r="AA42" i="14"/>
  <c r="BB41" i="14"/>
  <c r="AB41" i="14"/>
  <c r="BB40" i="14"/>
  <c r="AB40" i="14"/>
  <c r="Q37" i="14"/>
  <c r="R36" i="14"/>
  <c r="S35" i="14"/>
  <c r="X34" i="14"/>
  <c r="Q33" i="14"/>
  <c r="V32" i="14"/>
  <c r="AA31" i="14"/>
  <c r="T30" i="14"/>
  <c r="Y29" i="14"/>
  <c r="BB28" i="14"/>
  <c r="G71" i="13" s="1"/>
  <c r="R28" i="14"/>
  <c r="W27" i="14"/>
  <c r="AB26" i="14"/>
  <c r="U25" i="14"/>
  <c r="Q54" i="14"/>
  <c r="R53" i="14"/>
  <c r="R52" i="14"/>
  <c r="S51" i="14"/>
  <c r="T50" i="14"/>
  <c r="T49" i="14"/>
  <c r="U48" i="14"/>
  <c r="V47" i="14"/>
  <c r="V46" i="14"/>
  <c r="W45" i="14"/>
  <c r="X44" i="14"/>
  <c r="X43" i="14"/>
  <c r="Z42" i="14"/>
  <c r="X54" i="14"/>
  <c r="X53" i="14"/>
  <c r="Y52" i="14"/>
  <c r="Z51" i="14"/>
  <c r="Z50" i="14"/>
  <c r="AA49" i="14"/>
  <c r="BB48" i="14"/>
  <c r="AB48" i="14"/>
  <c r="BB47" i="14"/>
  <c r="G119" i="13" s="1"/>
  <c r="AB47" i="14"/>
  <c r="Q44" i="14"/>
  <c r="Y54" i="14"/>
  <c r="T53" i="14"/>
  <c r="AB51" i="14"/>
  <c r="V50" i="14"/>
  <c r="X47" i="14"/>
  <c r="R46" i="14"/>
  <c r="Z44" i="14"/>
  <c r="V43" i="14"/>
  <c r="Y42" i="14"/>
  <c r="V40" i="14"/>
  <c r="AA39" i="14"/>
  <c r="R38" i="14"/>
  <c r="BB37" i="14"/>
  <c r="V54" i="14"/>
  <c r="Q53" i="14"/>
  <c r="AA51" i="14"/>
  <c r="S50" i="14"/>
  <c r="BB49" i="14"/>
  <c r="U47" i="14"/>
  <c r="Q46" i="14"/>
  <c r="V44" i="14"/>
  <c r="U43" i="14"/>
  <c r="X42" i="14"/>
  <c r="U40" i="14"/>
  <c r="Z39" i="14"/>
  <c r="W37" i="14"/>
  <c r="T54" i="14"/>
  <c r="W51" i="14"/>
  <c r="R50" i="14"/>
  <c r="Y48" i="14"/>
  <c r="S47" i="14"/>
  <c r="AA45" i="14"/>
  <c r="U44" i="14"/>
  <c r="T43" i="14"/>
  <c r="W42" i="14"/>
  <c r="R40" i="14"/>
  <c r="Y39" i="14"/>
  <c r="S54" i="14"/>
  <c r="BB53" i="14"/>
  <c r="G121" i="13" s="1"/>
  <c r="AB52" i="14"/>
  <c r="V51" i="14"/>
  <c r="X48" i="14"/>
  <c r="R47" i="14"/>
  <c r="Z45" i="14"/>
  <c r="T44" i="14"/>
  <c r="S43" i="14"/>
  <c r="V42" i="14"/>
  <c r="AA41" i="14"/>
  <c r="Q40" i="14"/>
  <c r="BB39" i="14"/>
  <c r="W39" i="14"/>
  <c r="AB38" i="14"/>
  <c r="S37" i="14"/>
  <c r="Z36" i="14"/>
  <c r="Q35" i="14"/>
  <c r="AA34" i="14"/>
  <c r="Z33" i="14"/>
  <c r="AA32" i="14"/>
  <c r="AA52" i="14"/>
  <c r="U51" i="14"/>
  <c r="W48" i="14"/>
  <c r="Q47" i="14"/>
  <c r="Y45" i="14"/>
  <c r="S44" i="14"/>
  <c r="BB43" i="14"/>
  <c r="R43" i="14"/>
  <c r="T42" i="14"/>
  <c r="Y41" i="14"/>
  <c r="V39" i="14"/>
  <c r="AA38" i="14"/>
  <c r="R37" i="14"/>
  <c r="Y36" i="14"/>
  <c r="Z34" i="14"/>
  <c r="Y33" i="14"/>
  <c r="Z32" i="14"/>
  <c r="Z31" i="14"/>
  <c r="AA30" i="14"/>
  <c r="BB29" i="14"/>
  <c r="AB29" i="14"/>
  <c r="AB28" i="14"/>
  <c r="Q26" i="14"/>
  <c r="R25" i="14"/>
  <c r="V24" i="14"/>
  <c r="AA23" i="14"/>
  <c r="T22" i="14"/>
  <c r="Y21" i="14"/>
  <c r="BB20" i="14"/>
  <c r="G41" i="13" s="1"/>
  <c r="R20" i="14"/>
  <c r="W19" i="14"/>
  <c r="AB18" i="14"/>
  <c r="U17" i="14"/>
  <c r="Z16" i="14"/>
  <c r="S15" i="14"/>
  <c r="X14" i="14"/>
  <c r="Q13" i="14"/>
  <c r="V12" i="14"/>
  <c r="AA11" i="14"/>
  <c r="BB10" i="14"/>
  <c r="BB54" i="14"/>
  <c r="Z52" i="14"/>
  <c r="R51" i="14"/>
  <c r="BB50" i="14"/>
  <c r="AB49" i="14"/>
  <c r="T48" i="14"/>
  <c r="V45" i="14"/>
  <c r="R44" i="14"/>
  <c r="BB42" i="14"/>
  <c r="S42" i="14"/>
  <c r="X41" i="14"/>
  <c r="U39" i="14"/>
  <c r="Z38" i="14"/>
  <c r="X36" i="14"/>
  <c r="BB34" i="14"/>
  <c r="G117" i="13" s="1"/>
  <c r="Y34" i="14"/>
  <c r="X33" i="14"/>
  <c r="Y32" i="14"/>
  <c r="Y31" i="14"/>
  <c r="AB54" i="14"/>
  <c r="Y53" i="14"/>
  <c r="Q52" i="14"/>
  <c r="AA50" i="14"/>
  <c r="S49" i="14"/>
  <c r="U46" i="14"/>
  <c r="Q45" i="14"/>
  <c r="AA43" i="14"/>
  <c r="T41" i="14"/>
  <c r="Y40" i="14"/>
  <c r="V38" i="14"/>
  <c r="AA37" i="14"/>
  <c r="AA54" i="14"/>
  <c r="V53" i="14"/>
  <c r="X50" i="14"/>
  <c r="R49" i="14"/>
  <c r="Z47" i="14"/>
  <c r="T46" i="14"/>
  <c r="AB44" i="14"/>
  <c r="Z43" i="14"/>
  <c r="R41" i="14"/>
  <c r="X40" i="14"/>
  <c r="T38" i="14"/>
  <c r="Z37" i="14"/>
  <c r="Z54" i="14"/>
  <c r="U53" i="14"/>
  <c r="BB52" i="14"/>
  <c r="G120" i="13" s="1"/>
  <c r="W50" i="14"/>
  <c r="Q49" i="14"/>
  <c r="Y47" i="14"/>
  <c r="S46" i="14"/>
  <c r="AA44" i="14"/>
  <c r="W43" i="14"/>
  <c r="AB42" i="14"/>
  <c r="Q41" i="14"/>
  <c r="W40" i="14"/>
  <c r="AB39" i="14"/>
  <c r="S38" i="14"/>
  <c r="Y37" i="14"/>
  <c r="V35" i="14"/>
  <c r="R34" i="14"/>
  <c r="R33" i="14"/>
  <c r="R32" i="14"/>
  <c r="S31" i="14"/>
  <c r="S30" i="14"/>
  <c r="T29" i="14"/>
  <c r="U28" i="14"/>
  <c r="W52" i="14"/>
  <c r="S48" i="14"/>
  <c r="U34" i="14"/>
  <c r="Q30" i="14"/>
  <c r="W29" i="14"/>
  <c r="X27" i="14"/>
  <c r="T26" i="14"/>
  <c r="Q25" i="14"/>
  <c r="Q24" i="14"/>
  <c r="R23" i="14"/>
  <c r="R22" i="14"/>
  <c r="S21" i="14"/>
  <c r="AA53" i="14"/>
  <c r="X49" i="14"/>
  <c r="T45" i="14"/>
  <c r="X38" i="14"/>
  <c r="T36" i="14"/>
  <c r="Z35" i="14"/>
  <c r="X32" i="14"/>
  <c r="W31" i="14"/>
  <c r="AB30" i="14"/>
  <c r="R29" i="14"/>
  <c r="X28" i="14"/>
  <c r="S27" i="14"/>
  <c r="AA25" i="14"/>
  <c r="Z24" i="14"/>
  <c r="Z23" i="14"/>
  <c r="AA22" i="14"/>
  <c r="BB21" i="14"/>
  <c r="G44" i="13" s="1"/>
  <c r="AB21" i="14"/>
  <c r="AB20" i="14"/>
  <c r="Q18" i="14"/>
  <c r="R17" i="14"/>
  <c r="S16" i="14"/>
  <c r="T15" i="14"/>
  <c r="T14" i="14"/>
  <c r="U13" i="14"/>
  <c r="U12" i="14"/>
  <c r="V11" i="14"/>
  <c r="W49" i="14"/>
  <c r="AA46" i="14"/>
  <c r="S45" i="14"/>
  <c r="W38" i="14"/>
  <c r="AB37" i="14"/>
  <c r="S36" i="14"/>
  <c r="Y35" i="14"/>
  <c r="AB33" i="14"/>
  <c r="W32" i="14"/>
  <c r="V31" i="14"/>
  <c r="Z30" i="14"/>
  <c r="Q29" i="14"/>
  <c r="W28" i="14"/>
  <c r="R27" i="14"/>
  <c r="AA26" i="14"/>
  <c r="BB25" i="14"/>
  <c r="G60" i="13" s="1"/>
  <c r="G63" i="13" s="1"/>
  <c r="Z25" i="14"/>
  <c r="Y24" i="14"/>
  <c r="Y23" i="14"/>
  <c r="Z22" i="14"/>
  <c r="AA21" i="14"/>
  <c r="AA20" i="14"/>
  <c r="BB19" i="14"/>
  <c r="G38" i="13" s="1"/>
  <c r="AB19" i="14"/>
  <c r="Q17" i="14"/>
  <c r="R16" i="14"/>
  <c r="BB38" i="14"/>
  <c r="V34" i="14"/>
  <c r="S33" i="14"/>
  <c r="BB32" i="14"/>
  <c r="G91" i="13" s="1"/>
  <c r="R30" i="14"/>
  <c r="X29" i="14"/>
  <c r="Y27" i="14"/>
  <c r="Y38" i="14"/>
  <c r="U36" i="14"/>
  <c r="AA33" i="14"/>
  <c r="U32" i="14"/>
  <c r="X31" i="14"/>
  <c r="Q28" i="14"/>
  <c r="AA27" i="14"/>
  <c r="V26" i="14"/>
  <c r="T25" i="14"/>
  <c r="BB24" i="14"/>
  <c r="G55" i="13" s="1"/>
  <c r="S24" i="14"/>
  <c r="U23" i="14"/>
  <c r="V22" i="14"/>
  <c r="V21" i="14"/>
  <c r="Y20" i="14"/>
  <c r="Q19" i="14"/>
  <c r="V18" i="14"/>
  <c r="V16" i="14"/>
  <c r="BB14" i="14"/>
  <c r="G23" i="13" s="1"/>
  <c r="Z14" i="14"/>
  <c r="V13" i="14"/>
  <c r="Q12" i="14"/>
  <c r="AB11" i="14"/>
  <c r="V52" i="14"/>
  <c r="AB50" i="14"/>
  <c r="Z46" i="14"/>
  <c r="W41" i="14"/>
  <c r="Q36" i="14"/>
  <c r="W33" i="14"/>
  <c r="T32" i="14"/>
  <c r="U31" i="14"/>
  <c r="Y30" i="14"/>
  <c r="Z27" i="14"/>
  <c r="U26" i="14"/>
  <c r="S25" i="14"/>
  <c r="R24" i="14"/>
  <c r="T23" i="14"/>
  <c r="U22" i="14"/>
  <c r="U21" i="14"/>
  <c r="X20" i="14"/>
  <c r="U18" i="14"/>
  <c r="AB17" i="14"/>
  <c r="U16" i="14"/>
  <c r="AB15" i="14"/>
  <c r="Y14" i="14"/>
  <c r="T13" i="14"/>
  <c r="Z11" i="14"/>
  <c r="R48" i="14"/>
  <c r="V41" i="14"/>
  <c r="BB33" i="14"/>
  <c r="G94" i="13" s="1"/>
  <c r="V33" i="14"/>
  <c r="S32" i="14"/>
  <c r="T31" i="14"/>
  <c r="X30" i="14"/>
  <c r="V27" i="14"/>
  <c r="S26" i="14"/>
  <c r="U52" i="14"/>
  <c r="X46" i="14"/>
  <c r="BB23" i="14"/>
  <c r="G52" i="13" s="1"/>
  <c r="S23" i="14"/>
  <c r="BB22" i="14"/>
  <c r="G49" i="13" s="1"/>
  <c r="S22" i="14"/>
  <c r="T21" i="14"/>
  <c r="W20" i="14"/>
  <c r="Q48" i="14"/>
  <c r="U41" i="14"/>
  <c r="BB36" i="14"/>
  <c r="W34" i="14"/>
  <c r="U33" i="14"/>
  <c r="Q32" i="14"/>
  <c r="R31" i="14"/>
  <c r="W30" i="14"/>
  <c r="AB53" i="14"/>
  <c r="Q39" i="14"/>
  <c r="U35" i="14"/>
  <c r="U29" i="14"/>
  <c r="Z28" i="14"/>
  <c r="AB25" i="14"/>
  <c r="AA24" i="14"/>
  <c r="Q20" i="14"/>
  <c r="V19" i="14"/>
  <c r="AA18" i="14"/>
  <c r="V17" i="14"/>
  <c r="AB16" i="14"/>
  <c r="V15" i="14"/>
  <c r="Q14" i="14"/>
  <c r="AA13" i="14"/>
  <c r="X12" i="14"/>
  <c r="S11" i="14"/>
  <c r="Q51" i="14"/>
  <c r="Y49" i="14"/>
  <c r="AA40" i="14"/>
  <c r="BB35" i="14"/>
  <c r="T35" i="14"/>
  <c r="S29" i="14"/>
  <c r="Y28" i="14"/>
  <c r="Z26" i="14"/>
  <c r="Y25" i="14"/>
  <c r="X24" i="14"/>
  <c r="AB23" i="14"/>
  <c r="AB22" i="14"/>
  <c r="U19" i="14"/>
  <c r="Z18" i="14"/>
  <c r="T17" i="14"/>
  <c r="AA16" i="14"/>
  <c r="U15" i="14"/>
  <c r="Z13" i="14"/>
  <c r="W12" i="14"/>
  <c r="R11" i="14"/>
  <c r="Q34" i="14"/>
  <c r="T33" i="14"/>
  <c r="AB32" i="14"/>
  <c r="V28" i="14"/>
  <c r="Y22" i="14"/>
  <c r="X21" i="14"/>
  <c r="S18" i="14"/>
  <c r="AA17" i="14"/>
  <c r="Z15" i="14"/>
  <c r="R14" i="14"/>
  <c r="S12" i="14"/>
  <c r="Q42" i="14"/>
  <c r="X37" i="14"/>
  <c r="Q31" i="14"/>
  <c r="S28" i="14"/>
  <c r="W24" i="14"/>
  <c r="W23" i="14"/>
  <c r="W22" i="14"/>
  <c r="R21" i="14"/>
  <c r="V20" i="14"/>
  <c r="Y17" i="14"/>
  <c r="X15" i="14"/>
  <c r="Y13" i="14"/>
  <c r="BB44" i="14"/>
  <c r="G118" i="13" s="1"/>
  <c r="S39" i="14"/>
  <c r="T37" i="14"/>
  <c r="V30" i="14"/>
  <c r="Y26" i="14"/>
  <c r="X25" i="14"/>
  <c r="U24" i="14"/>
  <c r="V23" i="14"/>
  <c r="Q22" i="14"/>
  <c r="Q21" i="14"/>
  <c r="U20" i="14"/>
  <c r="AA19" i="14"/>
  <c r="S20" i="14"/>
  <c r="Y19" i="14"/>
  <c r="W11" i="14"/>
  <c r="X19" i="14"/>
  <c r="Y16" i="14"/>
  <c r="R13" i="14"/>
  <c r="BB31" i="14"/>
  <c r="G88" i="13" s="1"/>
  <c r="Z29" i="14"/>
  <c r="T19" i="14"/>
  <c r="X16" i="14"/>
  <c r="AB12" i="14"/>
  <c r="BB15" i="14"/>
  <c r="G26" i="13" s="1"/>
  <c r="BB51" i="14"/>
  <c r="U45" i="14"/>
  <c r="AB31" i="14"/>
  <c r="T28" i="14"/>
  <c r="AB24" i="14"/>
  <c r="X23" i="14"/>
  <c r="X22" i="14"/>
  <c r="W21" i="14"/>
  <c r="Z20" i="14"/>
  <c r="R18" i="14"/>
  <c r="Z17" i="14"/>
  <c r="Y15" i="14"/>
  <c r="AB13" i="14"/>
  <c r="R12" i="14"/>
  <c r="Y11" i="14"/>
  <c r="S17" i="14"/>
  <c r="AO9" i="14"/>
  <c r="U27" i="14"/>
  <c r="T11" i="14"/>
  <c r="R39" i="14"/>
  <c r="U30" i="14"/>
  <c r="BB26" i="14"/>
  <c r="G65" i="13" s="1"/>
  <c r="X26" i="14"/>
  <c r="W25" i="14"/>
  <c r="T24" i="14"/>
  <c r="Q23" i="14"/>
  <c r="T20" i="14"/>
  <c r="Z19" i="14"/>
  <c r="W17" i="14"/>
  <c r="BB16" i="14"/>
  <c r="G29" i="13" s="1"/>
  <c r="R15" i="14"/>
  <c r="W13" i="14"/>
  <c r="X11" i="14"/>
  <c r="V25" i="14"/>
  <c r="S13" i="14"/>
  <c r="R26" i="14"/>
  <c r="AA29" i="14"/>
  <c r="AA14" i="14"/>
  <c r="W16" i="14"/>
  <c r="Q11" i="14"/>
  <c r="AB35" i="14"/>
  <c r="BB30" i="14"/>
  <c r="V29" i="14"/>
  <c r="T27" i="14"/>
  <c r="S19" i="14"/>
  <c r="Y18" i="14"/>
  <c r="W36" i="14"/>
  <c r="R35" i="14"/>
  <c r="S34" i="14"/>
  <c r="AA28" i="14"/>
  <c r="Z21" i="14"/>
  <c r="T18" i="14"/>
  <c r="BB17" i="14"/>
  <c r="G32" i="13" s="1"/>
  <c r="AA15" i="14"/>
  <c r="S14" i="14"/>
  <c r="T12" i="14"/>
  <c r="BB11" i="14"/>
  <c r="X17" i="14"/>
  <c r="W15" i="14"/>
  <c r="X13" i="14"/>
  <c r="W26" i="14"/>
  <c r="Q15" i="14"/>
  <c r="BB12" i="14"/>
  <c r="G17" i="13" s="1"/>
  <c r="AB27" i="14"/>
  <c r="BB18" i="14"/>
  <c r="G35" i="13" s="1"/>
  <c r="AB14" i="14"/>
  <c r="U11" i="14"/>
  <c r="W14" i="14"/>
  <c r="AA12" i="14"/>
  <c r="AB36" i="14"/>
  <c r="Q16" i="14"/>
  <c r="BB13" i="14"/>
  <c r="G20" i="13" s="1"/>
  <c r="V14" i="14"/>
  <c r="BB27" i="14"/>
  <c r="G68" i="13" s="1"/>
  <c r="Z12" i="14"/>
  <c r="Y12" i="14"/>
  <c r="AA35" i="14"/>
  <c r="Q27" i="14"/>
  <c r="X35" i="14"/>
  <c r="R19" i="14"/>
  <c r="W18" i="14"/>
  <c r="G11" i="13"/>
  <c r="Z40" i="14"/>
  <c r="T16" i="14"/>
  <c r="T34" i="14"/>
  <c r="U14" i="14"/>
  <c r="X18" i="14"/>
  <c r="F130" i="13"/>
  <c r="F58" i="13"/>
  <c r="H97" i="13"/>
  <c r="H58" i="13"/>
  <c r="AS54" i="14" l="1"/>
  <c r="AX53" i="14"/>
  <c r="AQ52" i="14"/>
  <c r="AV51" i="14"/>
  <c r="AO50" i="14"/>
  <c r="AT49" i="14"/>
  <c r="AY48" i="14"/>
  <c r="BD47" i="14"/>
  <c r="I119" i="13" s="1"/>
  <c r="AR47" i="14"/>
  <c r="AW46" i="14"/>
  <c r="AP45" i="14"/>
  <c r="AU44" i="14"/>
  <c r="AZ43" i="14"/>
  <c r="AS42" i="14"/>
  <c r="AX41" i="14"/>
  <c r="AQ40" i="14"/>
  <c r="AV39" i="14"/>
  <c r="AO38" i="14"/>
  <c r="AT37" i="14"/>
  <c r="AY36" i="14"/>
  <c r="BD35" i="14"/>
  <c r="AR35" i="14"/>
  <c r="AW54" i="14"/>
  <c r="AW53" i="14"/>
  <c r="AX52" i="14"/>
  <c r="AY51" i="14"/>
  <c r="AY50" i="14"/>
  <c r="AZ49" i="14"/>
  <c r="AO46" i="14"/>
  <c r="AO45" i="14"/>
  <c r="AP44" i="14"/>
  <c r="BD43" i="14"/>
  <c r="AQ43" i="14"/>
  <c r="AR42" i="14"/>
  <c r="AS41" i="14"/>
  <c r="AT40" i="14"/>
  <c r="AT39" i="14"/>
  <c r="AU38" i="14"/>
  <c r="AV37" i="14"/>
  <c r="AV36" i="14"/>
  <c r="AW35" i="14"/>
  <c r="AZ34" i="14"/>
  <c r="AR54" i="14"/>
  <c r="AS53" i="14"/>
  <c r="AT52" i="14"/>
  <c r="AT51" i="14"/>
  <c r="AU50" i="14"/>
  <c r="AV49" i="14"/>
  <c r="AV48" i="14"/>
  <c r="AW47" i="14"/>
  <c r="AX46" i="14"/>
  <c r="AX45" i="14"/>
  <c r="AY44" i="14"/>
  <c r="AY43" i="14"/>
  <c r="AO41" i="14"/>
  <c r="AO40" i="14"/>
  <c r="AP39" i="14"/>
  <c r="BD38" i="14"/>
  <c r="AQ38" i="14"/>
  <c r="BD37" i="14"/>
  <c r="AQ37" i="14"/>
  <c r="AR36" i="14"/>
  <c r="AS35" i="14"/>
  <c r="AV34" i="14"/>
  <c r="AO33" i="14"/>
  <c r="AT32" i="14"/>
  <c r="AY31" i="14"/>
  <c r="BD30" i="14"/>
  <c r="AR30" i="14"/>
  <c r="AW29" i="14"/>
  <c r="AP28" i="14"/>
  <c r="AU27" i="14"/>
  <c r="AZ26" i="14"/>
  <c r="AS25" i="14"/>
  <c r="BD54" i="14"/>
  <c r="I126" i="13" s="1"/>
  <c r="I129" i="13" s="1"/>
  <c r="AQ54" i="14"/>
  <c r="AR53" i="14"/>
  <c r="AS52" i="14"/>
  <c r="AS51" i="14"/>
  <c r="AT50" i="14"/>
  <c r="AU49" i="14"/>
  <c r="AU48" i="14"/>
  <c r="AV47" i="14"/>
  <c r="AV46" i="14"/>
  <c r="AW45" i="14"/>
  <c r="AX44" i="14"/>
  <c r="AX43" i="14"/>
  <c r="AZ42" i="14"/>
  <c r="AX54" i="14"/>
  <c r="AY53" i="14"/>
  <c r="AY52" i="14"/>
  <c r="AZ51" i="14"/>
  <c r="AZ50" i="14"/>
  <c r="AO48" i="14"/>
  <c r="AO47" i="14"/>
  <c r="AP46" i="14"/>
  <c r="BD45" i="14"/>
  <c r="AQ45" i="14"/>
  <c r="BD44" i="14"/>
  <c r="I118" i="13" s="1"/>
  <c r="AQ44" i="14"/>
  <c r="AR43" i="14"/>
  <c r="AP54" i="14"/>
  <c r="AU51" i="14"/>
  <c r="AP50" i="14"/>
  <c r="AW48" i="14"/>
  <c r="AQ47" i="14"/>
  <c r="AY45" i="14"/>
  <c r="AS44" i="14"/>
  <c r="AO43" i="14"/>
  <c r="AQ42" i="14"/>
  <c r="AU41" i="14"/>
  <c r="AZ40" i="14"/>
  <c r="AQ39" i="14"/>
  <c r="AW38" i="14"/>
  <c r="AO54" i="14"/>
  <c r="BD53" i="14"/>
  <c r="I121" i="13" s="1"/>
  <c r="AZ52" i="14"/>
  <c r="AR51" i="14"/>
  <c r="AT48" i="14"/>
  <c r="AP47" i="14"/>
  <c r="BD46" i="14"/>
  <c r="AV45" i="14"/>
  <c r="AR44" i="14"/>
  <c r="AP42" i="14"/>
  <c r="AT41" i="14"/>
  <c r="AY40" i="14"/>
  <c r="AO39" i="14"/>
  <c r="AV38" i="14"/>
  <c r="AS36" i="14"/>
  <c r="AW52" i="14"/>
  <c r="AQ51" i="14"/>
  <c r="AY49" i="14"/>
  <c r="AS48" i="14"/>
  <c r="AU45" i="14"/>
  <c r="AO44" i="14"/>
  <c r="AO42" i="14"/>
  <c r="AR41" i="14"/>
  <c r="AX40" i="14"/>
  <c r="BD39" i="14"/>
  <c r="AT38" i="14"/>
  <c r="AZ37" i="14"/>
  <c r="AV52" i="14"/>
  <c r="AP51" i="14"/>
  <c r="BD50" i="14"/>
  <c r="AX49" i="14"/>
  <c r="AR48" i="14"/>
  <c r="AZ46" i="14"/>
  <c r="AT45" i="14"/>
  <c r="BD42" i="14"/>
  <c r="AQ41" i="14"/>
  <c r="AW40" i="14"/>
  <c r="AS38" i="14"/>
  <c r="AY37" i="14"/>
  <c r="AP36" i="14"/>
  <c r="AV35" i="14"/>
  <c r="BD34" i="14"/>
  <c r="I117" i="13" s="1"/>
  <c r="AP34" i="14"/>
  <c r="AZ33" i="14"/>
  <c r="AU52" i="14"/>
  <c r="AO51" i="14"/>
  <c r="AW49" i="14"/>
  <c r="AQ48" i="14"/>
  <c r="AY46" i="14"/>
  <c r="AS45" i="14"/>
  <c r="AP41" i="14"/>
  <c r="AV40" i="14"/>
  <c r="AR38" i="14"/>
  <c r="AX37" i="14"/>
  <c r="BD36" i="14"/>
  <c r="AO36" i="14"/>
  <c r="AU35" i="14"/>
  <c r="AO34" i="14"/>
  <c r="AY33" i="14"/>
  <c r="AZ32" i="14"/>
  <c r="AO29" i="14"/>
  <c r="AO28" i="14"/>
  <c r="AP27" i="14"/>
  <c r="BD26" i="14"/>
  <c r="I65" i="13" s="1"/>
  <c r="AQ26" i="14"/>
  <c r="AR25" i="14"/>
  <c r="AT24" i="14"/>
  <c r="AY23" i="14"/>
  <c r="BD22" i="14"/>
  <c r="I49" i="13" s="1"/>
  <c r="AR22" i="14"/>
  <c r="AW21" i="14"/>
  <c r="AP20" i="14"/>
  <c r="AU19" i="14"/>
  <c r="AZ18" i="14"/>
  <c r="AS17" i="14"/>
  <c r="AX16" i="14"/>
  <c r="AQ15" i="14"/>
  <c r="AV14" i="14"/>
  <c r="AO13" i="14"/>
  <c r="AT12" i="14"/>
  <c r="AY11" i="14"/>
  <c r="AZ53" i="14"/>
  <c r="AR52" i="14"/>
  <c r="AS49" i="14"/>
  <c r="AP48" i="14"/>
  <c r="AU46" i="14"/>
  <c r="AR45" i="14"/>
  <c r="BD41" i="14"/>
  <c r="AU40" i="14"/>
  <c r="AZ39" i="14"/>
  <c r="AP38" i="14"/>
  <c r="AW37" i="14"/>
  <c r="AT35" i="14"/>
  <c r="AX33" i="14"/>
  <c r="AY32" i="14"/>
  <c r="AZ31" i="14"/>
  <c r="AV54" i="14"/>
  <c r="AQ53" i="14"/>
  <c r="AS50" i="14"/>
  <c r="AO49" i="14"/>
  <c r="AU47" i="14"/>
  <c r="AQ46" i="14"/>
  <c r="AW44" i="14"/>
  <c r="AT43" i="14"/>
  <c r="AV42" i="14"/>
  <c r="AY41" i="14"/>
  <c r="AU39" i="14"/>
  <c r="AZ38" i="14"/>
  <c r="AP37" i="14"/>
  <c r="AX36" i="14"/>
  <c r="AU54" i="14"/>
  <c r="AP53" i="14"/>
  <c r="BD52" i="14"/>
  <c r="I120" i="13" s="1"/>
  <c r="AX51" i="14"/>
  <c r="AR50" i="14"/>
  <c r="AZ48" i="14"/>
  <c r="AT47" i="14"/>
  <c r="AV44" i="14"/>
  <c r="AS43" i="14"/>
  <c r="AU42" i="14"/>
  <c r="AW41" i="14"/>
  <c r="BD40" i="14"/>
  <c r="AS39" i="14"/>
  <c r="AY38" i="14"/>
  <c r="AO37" i="14"/>
  <c r="AW36" i="14"/>
  <c r="AT54" i="14"/>
  <c r="AO53" i="14"/>
  <c r="AW51" i="14"/>
  <c r="AQ50" i="14"/>
  <c r="BD49" i="14"/>
  <c r="AX48" i="14"/>
  <c r="AS47" i="14"/>
  <c r="AZ45" i="14"/>
  <c r="AT44" i="14"/>
  <c r="AP43" i="14"/>
  <c r="AT42" i="14"/>
  <c r="AV41" i="14"/>
  <c r="AR39" i="14"/>
  <c r="AX38" i="14"/>
  <c r="AU36" i="14"/>
  <c r="AT34" i="14"/>
  <c r="AR33" i="14"/>
  <c r="AR32" i="14"/>
  <c r="AS31" i="14"/>
  <c r="AT30" i="14"/>
  <c r="AT29" i="14"/>
  <c r="AU28" i="14"/>
  <c r="AU53" i="14"/>
  <c r="AR49" i="14"/>
  <c r="AY39" i="14"/>
  <c r="AR37" i="14"/>
  <c r="AR34" i="14"/>
  <c r="BD33" i="14"/>
  <c r="I94" i="13" s="1"/>
  <c r="AX32" i="14"/>
  <c r="AU31" i="14"/>
  <c r="AW30" i="14"/>
  <c r="AS28" i="14"/>
  <c r="AZ27" i="14"/>
  <c r="AV26" i="14"/>
  <c r="AU25" i="14"/>
  <c r="BD24" i="14"/>
  <c r="I55" i="13" s="1"/>
  <c r="AQ24" i="14"/>
  <c r="AR23" i="14"/>
  <c r="AS22" i="14"/>
  <c r="AS21" i="14"/>
  <c r="BD51" i="14"/>
  <c r="AV50" i="14"/>
  <c r="AZ47" i="14"/>
  <c r="AR46" i="14"/>
  <c r="AX42" i="14"/>
  <c r="AP40" i="14"/>
  <c r="AZ36" i="14"/>
  <c r="AY35" i="14"/>
  <c r="AV33" i="14"/>
  <c r="AS32" i="14"/>
  <c r="AP31" i="14"/>
  <c r="AQ30" i="14"/>
  <c r="AX29" i="14"/>
  <c r="BD28" i="14"/>
  <c r="I71" i="13" s="1"/>
  <c r="AV27" i="14"/>
  <c r="AR26" i="14"/>
  <c r="AO25" i="14"/>
  <c r="AZ24" i="14"/>
  <c r="AO21" i="14"/>
  <c r="AO20" i="14"/>
  <c r="AP19" i="14"/>
  <c r="BD18" i="14"/>
  <c r="I35" i="13" s="1"/>
  <c r="AQ18" i="14"/>
  <c r="AR17" i="14"/>
  <c r="AS16" i="14"/>
  <c r="AT15" i="14"/>
  <c r="AT14" i="14"/>
  <c r="AU13" i="14"/>
  <c r="AV12" i="14"/>
  <c r="AV11" i="14"/>
  <c r="AY47" i="14"/>
  <c r="AW43" i="14"/>
  <c r="AW42" i="14"/>
  <c r="AT36" i="14"/>
  <c r="AX35" i="14"/>
  <c r="AU33" i="14"/>
  <c r="AQ32" i="14"/>
  <c r="AO31" i="14"/>
  <c r="AP30" i="14"/>
  <c r="AV29" i="14"/>
  <c r="AT27" i="14"/>
  <c r="AP26" i="14"/>
  <c r="AY24" i="14"/>
  <c r="AZ23" i="14"/>
  <c r="AZ22" i="14"/>
  <c r="AO19" i="14"/>
  <c r="AP18" i="14"/>
  <c r="BD17" i="14"/>
  <c r="I32" i="13" s="1"/>
  <c r="AQ17" i="14"/>
  <c r="AR16" i="14"/>
  <c r="AV53" i="14"/>
  <c r="AS37" i="14"/>
  <c r="AS34" i="14"/>
  <c r="AV31" i="14"/>
  <c r="AX30" i="14"/>
  <c r="BD29" i="14"/>
  <c r="AT28" i="14"/>
  <c r="AO52" i="14"/>
  <c r="AS46" i="14"/>
  <c r="AO35" i="14"/>
  <c r="AX31" i="14"/>
  <c r="AZ30" i="14"/>
  <c r="AW27" i="14"/>
  <c r="BD23" i="14"/>
  <c r="I52" i="13" s="1"/>
  <c r="AQ20" i="14"/>
  <c r="AV19" i="14"/>
  <c r="AU17" i="14"/>
  <c r="AR15" i="14"/>
  <c r="AX13" i="14"/>
  <c r="AS12" i="14"/>
  <c r="BD11" i="14"/>
  <c r="I12" i="13" s="1"/>
  <c r="I15" i="13" s="1"/>
  <c r="AP11" i="14"/>
  <c r="AZ44" i="14"/>
  <c r="AW32" i="14"/>
  <c r="AW31" i="14"/>
  <c r="AY30" i="14"/>
  <c r="AS27" i="14"/>
  <c r="BD25" i="14"/>
  <c r="I60" i="13" s="1"/>
  <c r="I63" i="13" s="1"/>
  <c r="BD21" i="14"/>
  <c r="I44" i="13" s="1"/>
  <c r="AT19" i="14"/>
  <c r="AY18" i="14"/>
  <c r="AT17" i="14"/>
  <c r="AZ16" i="14"/>
  <c r="AP15" i="14"/>
  <c r="AW13" i="14"/>
  <c r="AR12" i="14"/>
  <c r="AO11" i="14"/>
  <c r="AY42" i="14"/>
  <c r="AR27" i="14"/>
  <c r="AX24" i="14"/>
  <c r="AX39" i="14"/>
  <c r="AV32" i="14"/>
  <c r="AT31" i="14"/>
  <c r="AV30" i="14"/>
  <c r="BD20" i="14"/>
  <c r="I41" i="13" s="1"/>
  <c r="AW39" i="14"/>
  <c r="AW33" i="14"/>
  <c r="AU32" i="14"/>
  <c r="AR31" i="14"/>
  <c r="AU30" i="14"/>
  <c r="AZ29" i="14"/>
  <c r="AP49" i="14"/>
  <c r="AV43" i="14"/>
  <c r="AR40" i="14"/>
  <c r="AU34" i="14"/>
  <c r="AP33" i="14"/>
  <c r="AR29" i="14"/>
  <c r="AX28" i="14"/>
  <c r="AW26" i="14"/>
  <c r="AV25" i="14"/>
  <c r="AR24" i="14"/>
  <c r="AT23" i="14"/>
  <c r="AU22" i="14"/>
  <c r="AU21" i="14"/>
  <c r="AV20" i="14"/>
  <c r="AS18" i="14"/>
  <c r="AZ17" i="14"/>
  <c r="AQ16" i="14"/>
  <c r="AX15" i="14"/>
  <c r="AS14" i="14"/>
  <c r="BD13" i="14"/>
  <c r="I20" i="13" s="1"/>
  <c r="AP13" i="14"/>
  <c r="AZ12" i="14"/>
  <c r="AU11" i="14"/>
  <c r="AU43" i="14"/>
  <c r="AQ34" i="14"/>
  <c r="AQ29" i="14"/>
  <c r="AW28" i="14"/>
  <c r="BD27" i="14"/>
  <c r="I68" i="13" s="1"/>
  <c r="AU26" i="14"/>
  <c r="AT25" i="14"/>
  <c r="AP24" i="14"/>
  <c r="AS23" i="14"/>
  <c r="AT22" i="14"/>
  <c r="AT21" i="14"/>
  <c r="AU20" i="14"/>
  <c r="AZ19" i="14"/>
  <c r="AR18" i="14"/>
  <c r="AY17" i="14"/>
  <c r="AP16" i="14"/>
  <c r="AW15" i="14"/>
  <c r="AR14" i="14"/>
  <c r="AY12" i="14"/>
  <c r="AT11" i="14"/>
  <c r="AU37" i="14"/>
  <c r="AY29" i="14"/>
  <c r="AQ27" i="14"/>
  <c r="AZ21" i="14"/>
  <c r="AY20" i="14"/>
  <c r="AO18" i="14"/>
  <c r="AV15" i="14"/>
  <c r="AY13" i="14"/>
  <c r="AO12" i="14"/>
  <c r="AZ54" i="14"/>
  <c r="BD48" i="14"/>
  <c r="AS29" i="14"/>
  <c r="AX22" i="14"/>
  <c r="AX21" i="14"/>
  <c r="BD19" i="14"/>
  <c r="I38" i="13" s="1"/>
  <c r="AW17" i="14"/>
  <c r="BD16" i="14"/>
  <c r="I29" i="13" s="1"/>
  <c r="AS15" i="14"/>
  <c r="BD14" i="14"/>
  <c r="I23" i="13" s="1"/>
  <c r="AP29" i="14"/>
  <c r="AW24" i="14"/>
  <c r="AW23" i="14"/>
  <c r="AW22" i="14"/>
  <c r="AT20" i="14"/>
  <c r="AY19" i="14"/>
  <c r="AY25" i="14"/>
  <c r="AQ22" i="14"/>
  <c r="AQ21" i="14"/>
  <c r="AR20" i="14"/>
  <c r="AW19" i="14"/>
  <c r="AY16" i="14"/>
  <c r="AY14" i="14"/>
  <c r="AR11" i="14"/>
  <c r="AY26" i="14"/>
  <c r="AQ23" i="14"/>
  <c r="AP22" i="14"/>
  <c r="AP21" i="14"/>
  <c r="AW16" i="14"/>
  <c r="AT53" i="14"/>
  <c r="AQ36" i="14"/>
  <c r="AP35" i="14"/>
  <c r="AQ28" i="14"/>
  <c r="AO22" i="14"/>
  <c r="AR19" i="14"/>
  <c r="AX18" i="14"/>
  <c r="AW14" i="14"/>
  <c r="AX12" i="14"/>
  <c r="AU29" i="14"/>
  <c r="AO27" i="14"/>
  <c r="AY22" i="14"/>
  <c r="AY21" i="14"/>
  <c r="AX20" i="14"/>
  <c r="AX17" i="14"/>
  <c r="AU15" i="14"/>
  <c r="AV13" i="14"/>
  <c r="AZ11" i="14"/>
  <c r="AX23" i="14"/>
  <c r="AW20" i="14"/>
  <c r="AV17" i="14"/>
  <c r="AU24" i="14"/>
  <c r="AX25" i="14"/>
  <c r="AQ11" i="14"/>
  <c r="AP32" i="14"/>
  <c r="AX26" i="14"/>
  <c r="AV16" i="14"/>
  <c r="AX47" i="14"/>
  <c r="AY34" i="14"/>
  <c r="AY28" i="14"/>
  <c r="AZ25" i="14"/>
  <c r="AV24" i="14"/>
  <c r="AV23" i="14"/>
  <c r="AV22" i="14"/>
  <c r="AR21" i="14"/>
  <c r="AS20" i="14"/>
  <c r="AX19" i="14"/>
  <c r="AP17" i="14"/>
  <c r="AZ14" i="14"/>
  <c r="AR13" i="14"/>
  <c r="AS11" i="14"/>
  <c r="AX50" i="14"/>
  <c r="AZ35" i="14"/>
  <c r="AX34" i="14"/>
  <c r="BD31" i="14"/>
  <c r="I88" i="13" s="1"/>
  <c r="AV28" i="14"/>
  <c r="AU23" i="14"/>
  <c r="AW50" i="14"/>
  <c r="AZ41" i="14"/>
  <c r="AQ35" i="14"/>
  <c r="AW34" i="14"/>
  <c r="AT33" i="14"/>
  <c r="BD32" i="14"/>
  <c r="I91" i="13" s="1"/>
  <c r="AR28" i="14"/>
  <c r="AS24" i="14"/>
  <c r="AS19" i="14"/>
  <c r="AX14" i="14"/>
  <c r="AP23" i="14"/>
  <c r="BD15" i="14"/>
  <c r="I26" i="13" s="1"/>
  <c r="AQ19" i="14"/>
  <c r="AU16" i="14"/>
  <c r="AT46" i="14"/>
  <c r="AQ33" i="14"/>
  <c r="AO32" i="14"/>
  <c r="AQ31" i="14"/>
  <c r="AT26" i="14"/>
  <c r="AQ25" i="14"/>
  <c r="AO23" i="14"/>
  <c r="AW18" i="14"/>
  <c r="AU14" i="14"/>
  <c r="AW12" i="14"/>
  <c r="AP52" i="14"/>
  <c r="AQ49" i="14"/>
  <c r="AX27" i="14"/>
  <c r="AZ20" i="14"/>
  <c r="AT18" i="14"/>
  <c r="AY15" i="14"/>
  <c r="AO14" i="14"/>
  <c r="AZ13" i="14"/>
  <c r="AP12" i="14"/>
  <c r="AT13" i="14"/>
  <c r="AX11" i="14"/>
  <c r="AY54" i="14"/>
  <c r="AZ28" i="14"/>
  <c r="AV21" i="14"/>
  <c r="AO15" i="14"/>
  <c r="AS13" i="14"/>
  <c r="BD12" i="14"/>
  <c r="I17" i="13" s="1"/>
  <c r="I47" i="13" s="1" a="1"/>
  <c r="I47" i="13" s="1"/>
  <c r="AW11" i="14"/>
  <c r="AO17" i="14"/>
  <c r="AQ13" i="14"/>
  <c r="AS33" i="14"/>
  <c r="AW25" i="14"/>
  <c r="AO24" i="14"/>
  <c r="AP14" i="14"/>
  <c r="AP25" i="14"/>
  <c r="AS26" i="14"/>
  <c r="AQ12" i="14"/>
  <c r="I11" i="13"/>
  <c r="AS30" i="14"/>
  <c r="AO30" i="14"/>
  <c r="AY27" i="14"/>
  <c r="AV18" i="14"/>
  <c r="AU18" i="14"/>
  <c r="AT16" i="14"/>
  <c r="AS40" i="14"/>
  <c r="AO16" i="14"/>
  <c r="AZ15" i="14"/>
  <c r="AQ14" i="14"/>
  <c r="AU12" i="14"/>
  <c r="AO26" i="14"/>
  <c r="G47" i="13" a="1"/>
  <c r="G47" i="13" s="1"/>
  <c r="G58" i="13"/>
  <c r="F131" i="13"/>
  <c r="F132" i="13" s="1"/>
  <c r="E133" i="13"/>
  <c r="E134" i="13" s="1"/>
  <c r="E135" i="13" s="1"/>
  <c r="G85" i="13"/>
  <c r="G82" i="13"/>
  <c r="G97" i="13" s="1"/>
  <c r="G77" i="13"/>
  <c r="G74" i="13"/>
  <c r="G80" i="13" s="1"/>
  <c r="H130" i="13"/>
  <c r="BB55" i="14"/>
  <c r="I123" i="13" s="1"/>
  <c r="G12" i="13"/>
  <c r="G15" i="13" s="1"/>
  <c r="G124" i="13"/>
  <c r="I122" i="13"/>
  <c r="G126" i="13"/>
  <c r="G129" i="13" s="1"/>
  <c r="F133" i="13" l="1"/>
  <c r="F134" i="13" s="1"/>
  <c r="F135" i="13" s="1"/>
  <c r="I77" i="13"/>
  <c r="I74" i="13"/>
  <c r="I124" i="13"/>
  <c r="G130" i="13"/>
  <c r="I85" i="13"/>
  <c r="I82" i="13"/>
  <c r="I97" i="13" s="1"/>
  <c r="I80" i="13"/>
  <c r="I130" i="13" s="1"/>
  <c r="H131" i="13"/>
  <c r="H132" i="13" s="1"/>
  <c r="I58" i="13"/>
  <c r="H133" i="13" l="1"/>
  <c r="H134" i="13"/>
  <c r="H135" i="13" s="1"/>
  <c r="I131" i="13"/>
  <c r="I132" i="13" s="1"/>
  <c r="G131" i="13"/>
  <c r="G132" i="13" s="1"/>
  <c r="G133" i="13" l="1"/>
  <c r="G134" i="13"/>
  <c r="G135" i="13" s="1"/>
  <c r="I133" i="13"/>
  <c r="I134" i="13" s="1"/>
  <c r="I135" i="13" s="1"/>
  <c r="C22" i="3" l="1"/>
  <c r="B11" i="5" l="1"/>
  <c r="C8" i="5" s="1"/>
  <c r="B11" i="4"/>
  <c r="C8" i="4" s="1"/>
  <c r="C5" i="5" l="1"/>
  <c r="C6" i="5"/>
  <c r="C7" i="5"/>
  <c r="C9" i="5"/>
  <c r="C5" i="4"/>
  <c r="C9" i="4"/>
  <c r="C6" i="4"/>
  <c r="C7" i="4"/>
</calcChain>
</file>

<file path=xl/sharedStrings.xml><?xml version="1.0" encoding="utf-8"?>
<sst xmlns="http://schemas.openxmlformats.org/spreadsheetml/2006/main" count="807" uniqueCount="513">
  <si>
    <t>Alle grün hinterlegten Felder sind auszufüllen.</t>
  </si>
  <si>
    <t xml:space="preserve">Für die Leistungen gelten folgende Stundensätze </t>
  </si>
  <si>
    <t>Honorarberechnung Leistungen</t>
  </si>
  <si>
    <t>Zeitaufwand, Stundensatz</t>
  </si>
  <si>
    <t>Zeitaufwand [h]</t>
  </si>
  <si>
    <t>Betrag [€]</t>
  </si>
  <si>
    <t>1</t>
  </si>
  <si>
    <t xml:space="preserve">2 </t>
  </si>
  <si>
    <t>2.1</t>
  </si>
  <si>
    <t>2.2</t>
  </si>
  <si>
    <t>2.3</t>
  </si>
  <si>
    <t>2.5</t>
  </si>
  <si>
    <t>Auswertung von Planungen anderer Fachrichtungen</t>
  </si>
  <si>
    <t>2.6</t>
  </si>
  <si>
    <t>Auswertung der Eigentumsverhältnisse</t>
  </si>
  <si>
    <t>2.7</t>
  </si>
  <si>
    <t>Ableitung von räumlichen Schwerpunktbereichen</t>
  </si>
  <si>
    <t>2.8</t>
  </si>
  <si>
    <t>3</t>
  </si>
  <si>
    <t>Geländebegehung</t>
  </si>
  <si>
    <t>3.1</t>
  </si>
  <si>
    <t>3.2</t>
  </si>
  <si>
    <t>4</t>
  </si>
  <si>
    <t>5</t>
  </si>
  <si>
    <t>Maßnahmenkonzept</t>
  </si>
  <si>
    <t>5.1</t>
  </si>
  <si>
    <t>5.2</t>
  </si>
  <si>
    <t>5.3</t>
  </si>
  <si>
    <t>6</t>
  </si>
  <si>
    <t>6.1</t>
  </si>
  <si>
    <t>6.2</t>
  </si>
  <si>
    <t>Pauschale</t>
  </si>
  <si>
    <t>7</t>
  </si>
  <si>
    <t>Beteiligung/Termine</t>
  </si>
  <si>
    <t>7.1</t>
  </si>
  <si>
    <t>7.2</t>
  </si>
  <si>
    <t>8</t>
  </si>
  <si>
    <t>Erste Umsetzungen</t>
  </si>
  <si>
    <t>Nebenkostenpauschale</t>
  </si>
  <si>
    <r>
      <rPr>
        <b/>
        <sz val="10"/>
        <rFont val="Arial"/>
        <family val="2"/>
      </rPr>
      <t>%</t>
    </r>
    <r>
      <rPr>
        <sz val="10"/>
        <rFont val="Arial"/>
        <family val="2"/>
      </rPr>
      <t xml:space="preserve"> (Prozentzahl bitte ausfüllen!)</t>
    </r>
  </si>
  <si>
    <t>Summe (netto)</t>
  </si>
  <si>
    <t>Mehrwertsteuer</t>
  </si>
  <si>
    <t>Gesamtsumme (brutto)</t>
  </si>
  <si>
    <t>nur im Ausdruck auszufüllen</t>
  </si>
  <si>
    <t>Ort, Datum</t>
  </si>
  <si>
    <t>rechtsverbindliche Unterschrift des Bieters</t>
  </si>
  <si>
    <t>5.4</t>
  </si>
  <si>
    <t>5.5 Bedarfsposition</t>
  </si>
  <si>
    <t>6.3</t>
  </si>
  <si>
    <t>---</t>
  </si>
  <si>
    <t>2.4</t>
  </si>
  <si>
    <t>Preisbewertungsschema - nicht lineare Preiswertung</t>
  </si>
  <si>
    <t>Angebot</t>
  </si>
  <si>
    <t>Preis 
[€]</t>
  </si>
  <si>
    <t>Punkte</t>
  </si>
  <si>
    <t>A1</t>
  </si>
  <si>
    <t>A2</t>
  </si>
  <si>
    <t>A3</t>
  </si>
  <si>
    <t>A4</t>
  </si>
  <si>
    <t>A5</t>
  </si>
  <si>
    <t>A-min</t>
  </si>
  <si>
    <t>(niedrigster Preis)</t>
  </si>
  <si>
    <t>Wertung</t>
  </si>
  <si>
    <t>(maximale Wertung)</t>
  </si>
  <si>
    <t>Das Preisangebot mit dem geringsten – ggf. bereinigten - Gesamtpreis erhält die
maximal mögliche Punktzahl (25). Die Punktzahlen der übrigen geöffneten
Preisangebote ergeben sich aus der Division des bereinigten Gesamtpreises des niedrigsten
Angebots durch den bereinigten Gesamtpreis des jeweiligen anderen Angebots und
anschließende Multiplikation mit der maximal möglichen Punktzahl.</t>
  </si>
  <si>
    <t>Flächen mit Biotopverbundfunktion aus BV Offenland und BV Gewässerlandschaften</t>
  </si>
  <si>
    <t xml:space="preserve">Kernflächen (Offenland und Gewässerlandschaften) </t>
  </si>
  <si>
    <t>BV-Daten zu den Kernflächen können von der Gemeinde bei den BVB erfragt werden </t>
  </si>
  <si>
    <t>Generalwildwegeplan GWP</t>
  </si>
  <si>
    <t>☐</t>
  </si>
  <si>
    <t xml:space="preserve"> (sofern in der Gemeinde relevant)</t>
  </si>
  <si>
    <t>Landeskonzept Wiedervernetzung</t>
  </si>
  <si>
    <t>Flächenstatistik ergänzende Angaben - Hilfskriterien</t>
  </si>
  <si>
    <t>https://www.statistik-bw.de/BevoelkGebiet/GebietFlaeche/015152xx.tab?R=GS317089</t>
  </si>
  <si>
    <t>Gemeindegebiet</t>
  </si>
  <si>
    <t>Wald</t>
  </si>
  <si>
    <t>Siedlung und Verkehr</t>
  </si>
  <si>
    <r>
      <rPr>
        <b/>
        <sz val="10"/>
        <rFont val="Arial"/>
        <family val="2"/>
      </rPr>
      <t>%</t>
    </r>
    <r>
      <rPr>
        <sz val="10"/>
        <rFont val="Arial"/>
        <family val="2"/>
      </rPr>
      <t xml:space="preserve"> (19 Prozentzahl bitte ausfüllen!)</t>
    </r>
  </si>
  <si>
    <t>Format</t>
  </si>
  <si>
    <t>pdf</t>
  </si>
  <si>
    <t>https://vm.baden-wuerttemberg.de/de/mensch-umwelt/naturschutz/wiedervernetzung/amphibienwanderstrecken/</t>
  </si>
  <si>
    <t>Moorkataster Baden-Württemberg</t>
  </si>
  <si>
    <t>Hochwassergefahrenkarten</t>
  </si>
  <si>
    <t>wms</t>
  </si>
  <si>
    <t>Amtliches wasserwirtschaftliches Gewässernetz (AWGN)</t>
  </si>
  <si>
    <t>Schutzgebiete</t>
  </si>
  <si>
    <t>ALKIS</t>
  </si>
  <si>
    <t>TK 25</t>
  </si>
  <si>
    <t>Raster</t>
  </si>
  <si>
    <t>Ortholuftbild</t>
  </si>
  <si>
    <t>Landschaftsrahmenplan</t>
  </si>
  <si>
    <t>Regionalverband</t>
  </si>
  <si>
    <t>Drainagepläne</t>
  </si>
  <si>
    <t>Mindestflurkonzepte</t>
  </si>
  <si>
    <t>Landschaftsplan</t>
  </si>
  <si>
    <t>Flächennutzungsplan</t>
  </si>
  <si>
    <t>Kataster der vorhandenen Ausgleichsflächen, Ersatzmaßnahmen Naturschutz, Naturschutzpflegeflächen</t>
  </si>
  <si>
    <t>Ausgleichsflächenkonzept</t>
  </si>
  <si>
    <t>Wissenschaftliche Mitarbeitende</t>
  </si>
  <si>
    <t>Technische Mitarbeitende</t>
  </si>
  <si>
    <t>Projektleitung</t>
  </si>
  <si>
    <t>Wiss. Mitarbeitende</t>
  </si>
  <si>
    <t>Techn. Mitarbeitende</t>
  </si>
  <si>
    <t>Bodenkundliche Standortkarte (BK 50)</t>
  </si>
  <si>
    <t>kommunales oder regionales Streuobstkonzept</t>
  </si>
  <si>
    <t>Stundensatz (netto) in €</t>
  </si>
  <si>
    <t>Raumkulisse Feldvögel - Ergänzung zum Fachplan Offenland</t>
  </si>
  <si>
    <t>Zielartenkonzept (ZAK)</t>
  </si>
  <si>
    <t>7.3</t>
  </si>
  <si>
    <t>pdf, xlsx-Datei, Text</t>
  </si>
  <si>
    <t>Öffentliches Eigentum (Bund, Land, Kreis)</t>
  </si>
  <si>
    <t>Fließgewässertypen BW</t>
  </si>
  <si>
    <t>Maßnahmendokumentation Hydromorphologie</t>
  </si>
  <si>
    <t xml:space="preserve">https://udo.lubw.baden-wuerttemberg.de/projekte/q/2FPpa </t>
  </si>
  <si>
    <t>https://www.umweltbundesamt.de/publikationen/strategien-zur-optimierung-von-fliessgewaesser</t>
  </si>
  <si>
    <t>Arbeitshilfe: Checkliste für die Planung von Fließgewässerrevitalisierung</t>
  </si>
  <si>
    <t>Arbeitshilfe: Fischökologisch funktionsfähige Strukturen in Fließgewässern</t>
  </si>
  <si>
    <t>Arbeitshilfe: Handreichung Fischschutz und Fischabstieg an Wasserkraftanlagen</t>
  </si>
  <si>
    <t>https://rp.baden-wuerttemberg.de/themen/wasserboden/wrrl/tbg40/begleitdokumentation/</t>
  </si>
  <si>
    <r>
      <t xml:space="preserve">Leistungsbezeichnung </t>
    </r>
    <r>
      <rPr>
        <b/>
        <sz val="10"/>
        <color rgb="FFFF0000"/>
        <rFont val="Arial"/>
        <family val="2"/>
      </rPr>
      <t xml:space="preserve">
- alle Positionen entsprechend der Leistungsbeschreibung im MLVZ 3.0</t>
    </r>
    <r>
      <rPr>
        <b/>
        <sz val="10"/>
        <rFont val="Arial"/>
        <family val="2"/>
      </rPr>
      <t xml:space="preserve"> </t>
    </r>
  </si>
  <si>
    <t>2.2.1</t>
  </si>
  <si>
    <t>2.2.2</t>
  </si>
  <si>
    <t>Generalwildwegeplan</t>
  </si>
  <si>
    <t>Anpassung der Zielartenlisten</t>
  </si>
  <si>
    <t>Überprüfung Fließgewässer und potentielle Verbindungselemente für Auenentwicklung, Einschätzung Entwicklungspotenzial und Machbarkeit</t>
  </si>
  <si>
    <t>3.3 Bedarfsposition</t>
  </si>
  <si>
    <t>Kommunale Biotopverbundplanung - Bestandsplan - Kartografische Darstellung</t>
  </si>
  <si>
    <t>Kommunale Biotopverbundplanung - Maßnahmen</t>
  </si>
  <si>
    <t xml:space="preserve">Maßnahmenliste </t>
  </si>
  <si>
    <t>Erstellung weiterer Maßnahmensteckbriefe gem. Pos. 5.4  Preis je Steckbrief</t>
  </si>
  <si>
    <t>Projektbericht einschließlich Anlagen und Karten</t>
  </si>
  <si>
    <t>Ermittlung von Veranstaltungspauschalen</t>
  </si>
  <si>
    <t>Pauschale Veranstaltungstyp Fachbehörde</t>
  </si>
  <si>
    <t>Pauschale Veranstaltungstyp Öffentlichkeit</t>
  </si>
  <si>
    <t>7.a</t>
  </si>
  <si>
    <t>7.b</t>
  </si>
  <si>
    <t>7.c</t>
  </si>
  <si>
    <t>7.d</t>
  </si>
  <si>
    <t>Pauschale Vor-Ort-Termin</t>
  </si>
  <si>
    <t>7.4</t>
  </si>
  <si>
    <t>Zahl der Veranstaltungen und Honorarermittlung</t>
  </si>
  <si>
    <r>
      <t xml:space="preserve">Veranstaltungen vor-Ort-Termin
</t>
    </r>
    <r>
      <rPr>
        <sz val="10"/>
        <rFont val="Arial"/>
        <family val="2"/>
      </rPr>
      <t xml:space="preserve">Es sind </t>
    </r>
    <r>
      <rPr>
        <b/>
        <sz val="10"/>
        <rFont val="Arial"/>
        <family val="2"/>
      </rPr>
      <t xml:space="preserve">mindestens fünf </t>
    </r>
    <r>
      <rPr>
        <sz val="10"/>
        <rFont val="Arial"/>
        <family val="2"/>
      </rPr>
      <t>Veranstaltungen durch den Auftraggeber zu veranschlagen.</t>
    </r>
  </si>
  <si>
    <t>7.5</t>
  </si>
  <si>
    <t>Überprüfung der für den Biotopverbund geeigneten Flächen, Ableitung Handlungsbedarf, Konkretisierung Schwerpunkträume (Übersichtsbegehung)</t>
  </si>
  <si>
    <t>Daten / Informationen</t>
  </si>
  <si>
    <t>Bezeichnung</t>
  </si>
  <si>
    <t xml:space="preserve"> Quelle / Link</t>
  </si>
  <si>
    <t>Veränderung gegenüber Vers. 2.1</t>
  </si>
  <si>
    <t>Vom Land bereitgestellt (online verfügbar)</t>
  </si>
  <si>
    <t>Offenland</t>
  </si>
  <si>
    <t>shape</t>
  </si>
  <si>
    <t>https://udo.lubw.baden-wuerttemberg.de &gt; Natur und Landschaft &gt; Biotopverbund</t>
  </si>
  <si>
    <t>verschiedene Stände zusammengefasst (ein link)</t>
  </si>
  <si>
    <t xml:space="preserve">Gewässerlandschaften </t>
  </si>
  <si>
    <t>link ergänzt</t>
  </si>
  <si>
    <t>link aktualisiert</t>
  </si>
  <si>
    <t>Wiedervernetzung Amphibien</t>
  </si>
  <si>
    <t>Raumkulisse Feldvögel</t>
  </si>
  <si>
    <t>neuer Datensatz</t>
  </si>
  <si>
    <t>Erläuterungen zum landesweiten BV:</t>
  </si>
  <si>
    <t>zusätzlich aufgenommen</t>
  </si>
  <si>
    <t>Arbeitshilfe – Zielarten Offenland</t>
  </si>
  <si>
    <t>Arbeitshilfe – Umgang mit der Zielartenliste Offenland</t>
  </si>
  <si>
    <t>Arbeitshilfe – Maßnahmenempfehlungen Offenland</t>
  </si>
  <si>
    <t>Broschüre landesweiter Biotopverbund Baden-Württemberg</t>
  </si>
  <si>
    <t>Auswertungen von Projektdokumentationen von Biotopverbundprojekten in Baden-Württemberg</t>
  </si>
  <si>
    <t>Naturschutz-Info 2017 Heft 2 (Schwerpunktheft zum Biotopverbund)</t>
  </si>
  <si>
    <t>Landeskonzept Wiedervernetzung Amphibien</t>
  </si>
  <si>
    <t>Landeskonzept Wiedervernetzung an Straßen</t>
  </si>
  <si>
    <t>https://vm.baden-wuerttemberg.de/de/mensch-umwelt/naturschutz/wiedervernetzung/konfliktstellen</t>
  </si>
  <si>
    <t>Schutzgebiete/-objekte:</t>
  </si>
  <si>
    <t>https://udo.lubw.baden-wuerttemberg.de &gt; Natur und Landschaft</t>
  </si>
  <si>
    <t>Offenlandbiotopkartierung</t>
  </si>
  <si>
    <t>FFH-Mähwiesenkartierung</t>
  </si>
  <si>
    <t>Natura 2000  Erfassungseinheiten (Lebensraumtypen und Lebensstätten)</t>
  </si>
  <si>
    <t>Naturdenkmale</t>
  </si>
  <si>
    <t>Erläuterungen Schutzgebiete/objekte:</t>
  </si>
  <si>
    <t>Natura 2000 Managementpläne</t>
  </si>
  <si>
    <t>Schutzgebietssteckbriefe bzw. Datenauswertebögen</t>
  </si>
  <si>
    <t>Sonstige Geodaten:</t>
  </si>
  <si>
    <t>https://maps-lgrb-bw.de</t>
  </si>
  <si>
    <t>https://udo.lubw.baden-wuerttemberg.de &gt; Boden und Geologie</t>
  </si>
  <si>
    <t>https://udo.lubw.baden-wuerttemberg.de &gt; Wasser</t>
  </si>
  <si>
    <t>pdf, shapes</t>
  </si>
  <si>
    <t>https://udo.lubw.baden-wuerttemberg.de &gt; Wasser &gt; Oberflächengewässer &gt; Biozönotisch bedeutsamer Fließgewässertyp
Bundesanstalt für Gewässerkunde: Steckbriefe (Typen: 6_K / 9.1 / 7):
https://www.wasserblick.net/servlet/is/18727</t>
  </si>
  <si>
    <t>Fließgewässerzustand</t>
  </si>
  <si>
    <t>shape, pdf</t>
  </si>
  <si>
    <t>https://www.lubw.baden-wuerttemberg.de/wasser/oekologischer-zustand
https://udo.lubw.baden-wuerttemberg.de/projekte/pages/home/welcome.xhtml</t>
  </si>
  <si>
    <t xml:space="preserve">Landwirtschaft: Flurbilanz / Wirtschaftsfunktionen </t>
  </si>
  <si>
    <t>https://lel.landwirtschaft-bw.de/pb/,Lde/Startseite/Unsere+Themen/Geofachdaten</t>
  </si>
  <si>
    <t>Kompensationsverzeichnis: Abtlg. Ökokonto, Abtlg. Eingriffskompensation</t>
  </si>
  <si>
    <t>viewer</t>
  </si>
  <si>
    <t>https://www.lubw.baden-wuerttemberg.de/natur-und-landschaft/oeffentliches-verzeichnis-abteilung-oekokonto
https://www.lubw.baden-wuerttemberg.de/natur-und-landschaft/oeffentliches-verzeichnis-abteilung-naturschutzrechtliche-kompensation</t>
  </si>
  <si>
    <t>Erläuterungen Geodaten:</t>
  </si>
  <si>
    <t>Arbeitshilfe: Hydromorphologische Steckbriefe der deutschen Fließgewässertypen</t>
  </si>
  <si>
    <t>https://rp.baden-wuerttemberg.de/fileadmin/RP-Internet/Themenportal/Wasser_und_Boden/Gewaesseroekologie/_DocumentLibraries/Documents/20220826_Checkliste_Fliegewaesserrevitalisierungen_RPT_Juli_2022.pdf</t>
  </si>
  <si>
    <t>Arbeitshilfen: Durchgängigkeit für Tiere in Fließgewässern (Teil 2 und 4)</t>
  </si>
  <si>
    <t>https://rp.baden-wuerttemberg.de/themen/wasserboden/gsgoe-download/</t>
  </si>
  <si>
    <t>Bewirtschaftungspläne der WRRL: Begleitdokumentation und Karten</t>
  </si>
  <si>
    <t>Geobasisdaten:</t>
  </si>
  <si>
    <t>Differenzflächen Biotopverbund Offenland 2020 zu 2012</t>
  </si>
  <si>
    <t>verfügbar</t>
  </si>
  <si>
    <t xml:space="preserve">Flächen mit LPR-Verträgen bzw. FAKT-Förderung </t>
  </si>
  <si>
    <t>Arten:</t>
  </si>
  <si>
    <t>Verbreitung und Kenntnis der Großmuscheln (Naturkundemuseum Stuttgart)</t>
  </si>
  <si>
    <t>Anfrage im Naturkundemuseum Stuttgart
http://www.bw.mollusca.de</t>
  </si>
  <si>
    <t>Daten zu Fischen, Muscheln und Krebsen 
(Fischerei Forschungsstelle BW, Langenargen)</t>
  </si>
  <si>
    <t>Arten- und Biotopschutzprogramm (ASP)</t>
  </si>
  <si>
    <t>xlsx-Datei</t>
  </si>
  <si>
    <t>Sonstige Daten/Informationen:</t>
  </si>
  <si>
    <t>Biotopverbundplanungen benachbarter Kommunen</t>
  </si>
  <si>
    <t>pdf, ggf. shape</t>
  </si>
  <si>
    <t>Von der Gemeinde bereitzustellen  (Datenübergabe zum Bearbeitungsbeginn)</t>
  </si>
  <si>
    <t>shape/dxf</t>
  </si>
  <si>
    <t>kommunale Grundstücke</t>
  </si>
  <si>
    <t>dxf oder shape</t>
  </si>
  <si>
    <t>kommunale Planungen:</t>
  </si>
  <si>
    <t>Biotopverbund- bzw. Biotopvernetzungskonzepte und Biodiversitäts-Check</t>
  </si>
  <si>
    <t>Bebauungspläne mit Grünordnungsplan / Umweltbericht</t>
  </si>
  <si>
    <t>sofern relevant für die Biotopverbundplanung</t>
  </si>
  <si>
    <t>Artkartierungen z. B. zur Bauleitplanung</t>
  </si>
  <si>
    <t>kommunale Ökokontoflächen</t>
  </si>
  <si>
    <t>Gewässerentwicklungspläne und -konzepte</t>
  </si>
  <si>
    <t>Von anderen Planungsträgern (Anfrage zum Bearbeitungsbeginn)</t>
  </si>
  <si>
    <t>Regionalplanung:</t>
  </si>
  <si>
    <t>Regionalplan (insb. Fachplan Biotopverbund)</t>
  </si>
  <si>
    <t>shapes</t>
  </si>
  <si>
    <t>Landwirtschaft:</t>
  </si>
  <si>
    <t>Flurneuordnung</t>
  </si>
  <si>
    <t>Untere Wasserbehörde und Regierungspräsidium</t>
  </si>
  <si>
    <t>Landesstudie Gewässerökologie</t>
  </si>
  <si>
    <t>Landesstudie Gewässerökologie Stufe 1 
(Gewässer I. u. II. Ordnung mit Einzugsgebiet &gt;10 km2 innerhalb WRRL-Teilnetz)</t>
  </si>
  <si>
    <t>shape / File-Geodatabase</t>
  </si>
  <si>
    <t>Landesstudie Gewässerökologie: Rahmenplanungen an Gewässern I. Ordnung</t>
  </si>
  <si>
    <t>shape / File-Geodatabase, pdf</t>
  </si>
  <si>
    <t>Landesstudie Gewässerökologie: Maßnahmenkonzeptionen an Gewässern II. Ordnung</t>
  </si>
  <si>
    <t>ggf. weitere planungsrelevante Konzepte, Gutachten, Eingriffsplanungen</t>
  </si>
  <si>
    <t>Zuschlagskriterien für eine Biotopverbundplanung der Gemeinde XX im Bereich der 
Unterschwellenvergabeverordnung (UVgO)</t>
  </si>
  <si>
    <t>Zur Bewertung der Kriterien 1-4 sind die nebenstehenden Tabellenblätter in Kurzform auszufüllen.</t>
  </si>
  <si>
    <t>Kriterium</t>
  </si>
  <si>
    <t>Position</t>
  </si>
  <si>
    <t>Maximale mögliche Punktzahl</t>
  </si>
  <si>
    <t>1. Leistungsfähigkeit 
des Bieters
Ausschlusskriterium</t>
  </si>
  <si>
    <r>
      <t>1.1</t>
    </r>
    <r>
      <rPr>
        <b/>
        <sz val="11"/>
        <rFont val="Calibri Light"/>
        <family val="2"/>
      </rPr>
      <t xml:space="preserve">
</t>
    </r>
    <r>
      <rPr>
        <sz val="11"/>
        <rFont val="Calibri Light"/>
        <family val="2"/>
      </rPr>
      <t>Ausstattung des Büros mit einem GIS-Programm (oder vergleichbar, sofern die Datenübergabe entsprechend Leistungsbeschreibung gewährleistet ist).</t>
    </r>
  </si>
  <si>
    <t>Erfüllung</t>
  </si>
  <si>
    <t>1.2
Darstellung der Aufgabenaufteilung im Team, ausreichende Mitarbeiterkapazitäten im Auftragsfall, Inhalte des Qualitäts- und Zeitmanagements</t>
  </si>
  <si>
    <t>2. Fachliche Referenzen 
des Bieters</t>
  </si>
  <si>
    <t xml:space="preserve">2.1
Einschätzung der Qualität vergleichbarer realisierter oder in Umsetzung befindlicher Referenzprojekte mit folgenden Inhalten: 
- komplexe Naturschutzplanungen (Flora und Fauna) unter Berücksichtigung  
  funktionaler Zusammenhänge 
- Entwicklungskonzepte 
- Wiedervernetzung 
- Biotopverbundplanung auf Landes-, Kreis oder Gemeindeebene 
aus den letzten 5 Jahren. </t>
  </si>
  <si>
    <r>
      <rPr>
        <b/>
        <sz val="14"/>
        <color theme="1"/>
        <rFont val="Calibri Light"/>
        <family val="2"/>
      </rPr>
      <t>3. Fachliche Referenzen 
der Projektbearbeiter</t>
    </r>
    <r>
      <rPr>
        <sz val="11"/>
        <color theme="1"/>
        <rFont val="Calibri Light"/>
        <family val="2"/>
      </rPr>
      <t xml:space="preserve">
Namentliche Benennung des Projektleiters und der Mitarbeiter, die für die inhaltliche Bearbeitung des Projekts verantwortlich sein werden. 
Die fachlichen Referenzen sind je Person zu benennen. Das Team wird bewertet.
 Es müssen  Referenzen zu den Punkten 3.1 bis 3.7 aus den letzten 10 Jahren nachgewiesen werden:</t>
    </r>
  </si>
  <si>
    <t>3.1 
Biotopverbundplanung auf Landes-, Kreis- oder Gemeindeebene oder vergleichbar</t>
  </si>
  <si>
    <t>3.2 
Spezielle Erfahrungen der Projektbearbeiter zu Tiergruppen (Kartierung, Artenschutzkonzepte, Wiedervernetzungsmaßnahmen oder vergleichbar)</t>
  </si>
  <si>
    <t>3.3 
Spezielle Erfahrungen der Projektbearbeiter in Bezug auf Gewässer und Auen (z.B. Gewässerentwicklungsplanung, Auenentwicklung oder vergleichbar)</t>
  </si>
  <si>
    <t>3.4 
Spezielle Erfahrungen der FachexpertInnen in Bezug auf Offenland-Vegetationstypen (z.B. Offenland-Biotopkartierung oder FFH-Mähwiesen oder vergleichbar)</t>
  </si>
  <si>
    <t xml:space="preserve">3.5 
Erfahrung in der Umsetzung von Naturschutzmaßnahmen, insbesondere in Kooperation mit verschiedenen Interessenvertretern wie z. B. 
- LandwirtInnen 
- lokalen AkteurInnen 
- Naturschutzverbänden 
- Kommunen. 
</t>
  </si>
  <si>
    <t>3.6 
Erfahrung mit Moderationstechniken und der Steuerung von Arbeitskreisen</t>
  </si>
  <si>
    <t>3.7 
Spezielle Erfahrungen im Bereich GIS.
Nennung von vergleichbaren Projekten (Komplexität, fachl. Inhalte) .</t>
  </si>
  <si>
    <r>
      <rPr>
        <b/>
        <sz val="14"/>
        <color theme="1"/>
        <rFont val="Calibri Light"/>
        <family val="2"/>
      </rPr>
      <t>4. Kenntnis des 
Naturraums</t>
    </r>
    <r>
      <rPr>
        <sz val="11"/>
        <color theme="1"/>
        <rFont val="Calibri Light"/>
        <family val="2"/>
      </rPr>
      <t xml:space="preserve">
Nachgewiesen durch Projektreferenzen für landschaftsökologische Planungen im gleichen Naturraum oder vergleichbarer Naturräume (in der Regel 3. Ordnung) aus den letzten 10 Jahren.
 </t>
    </r>
  </si>
  <si>
    <t>4.1
Erarbeitung Landschaftsplan, oder vergleichbar</t>
  </si>
  <si>
    <t xml:space="preserve">4.2
- Schutzgebietsplanungen bzw. landschaftsökologische Gutachten 
- Managementplanungen oder Umsetzungsprojekte 
- Gewässerentwicklungspläne </t>
  </si>
  <si>
    <t xml:space="preserve">4.3
Vegetationskartierungen (z.B. Offenland-Biotopkartierung, FFH-Mähwiesen-Kartierung oder vergleichbare Arbeiten) </t>
  </si>
  <si>
    <t>5. Honorarbewertung</t>
  </si>
  <si>
    <t>5.5 
Angebotspreis (Die Preisbewertung ist nicht linear (siehe Preiswertung Demo)</t>
  </si>
  <si>
    <t xml:space="preserve">Maximal mögliche Punktsumme </t>
  </si>
  <si>
    <t xml:space="preserve">Zeitplanung </t>
  </si>
  <si>
    <t>Bewertet wird hierdurch die Position 1.2 gem. BV-Zuschlagskriterien</t>
  </si>
  <si>
    <t>Datengrundlage</t>
  </si>
  <si>
    <t>Bearbeitungszeit</t>
  </si>
  <si>
    <t>Beginn (MM/JJJJ)</t>
  </si>
  <si>
    <t>Abschluss (MM/JJJJ)</t>
  </si>
  <si>
    <t>Pos.</t>
  </si>
  <si>
    <t>2</t>
  </si>
  <si>
    <t>9</t>
  </si>
  <si>
    <t>10</t>
  </si>
  <si>
    <t>11</t>
  </si>
  <si>
    <t>12</t>
  </si>
  <si>
    <t>ges</t>
  </si>
  <si>
    <t xml:space="preserve">Auswertung der Eigentumsverhältnisse </t>
  </si>
  <si>
    <t>3.3</t>
  </si>
  <si>
    <t>Maßnahmenliste</t>
  </si>
  <si>
    <t>5.4+5.5</t>
  </si>
  <si>
    <t>Maßnahmensteckbriefe</t>
  </si>
  <si>
    <t>6.1+6.2</t>
  </si>
  <si>
    <t>6.4</t>
  </si>
  <si>
    <t>Abstimmungstermin Bearbeitungsgebiet</t>
  </si>
  <si>
    <t>1. Öffentlichkeitstermin</t>
  </si>
  <si>
    <t>2. Öffentlichkeitstermin</t>
  </si>
  <si>
    <t>3. Öffentlichkeitstermin</t>
  </si>
  <si>
    <t>7.2.</t>
  </si>
  <si>
    <t>7.3.</t>
  </si>
  <si>
    <t>Angaben zum Bieter</t>
  </si>
  <si>
    <r>
      <t xml:space="preserve">Alle </t>
    </r>
    <r>
      <rPr>
        <b/>
        <i/>
        <u/>
        <sz val="10"/>
        <rFont val="Arial"/>
        <family val="2"/>
      </rPr>
      <t>grün</t>
    </r>
    <r>
      <rPr>
        <b/>
        <i/>
        <sz val="10"/>
        <rFont val="Arial"/>
        <family val="2"/>
      </rPr>
      <t xml:space="preserve"> hinterlegten Felder sind auszufüllen.</t>
    </r>
  </si>
  <si>
    <t>Genutztes GIS-Programm (Version)</t>
  </si>
  <si>
    <t>QM-Zertifikat (falls vorhanden)</t>
  </si>
  <si>
    <t xml:space="preserve">Naturraum </t>
  </si>
  <si>
    <t>Bearbeitungszeitraum
(MM/JJJJ)</t>
  </si>
  <si>
    <t xml:space="preserve">Art der Planung/Leistung </t>
  </si>
  <si>
    <t>Gebiet/Gemeinde</t>
  </si>
  <si>
    <t>3. Ordnung 
(Meynen &amp; Schmithüsen)</t>
  </si>
  <si>
    <t xml:space="preserve">4. Ordnung </t>
  </si>
  <si>
    <t>Auftraggeber 
(freiwillige Angabe), Kontakt</t>
  </si>
  <si>
    <t xml:space="preserve">von </t>
  </si>
  <si>
    <t>bis</t>
  </si>
  <si>
    <t xml:space="preserve">Leistungsumfang </t>
  </si>
  <si>
    <t>Musterregion</t>
  </si>
  <si>
    <t>Musterstiftung</t>
  </si>
  <si>
    <t>Ausarbeitung XX
Maßnahmenplan
…</t>
  </si>
  <si>
    <t>Biotopkartierung</t>
  </si>
  <si>
    <t>Musterregion 2</t>
  </si>
  <si>
    <t>Land BW</t>
  </si>
  <si>
    <t>XX</t>
  </si>
  <si>
    <t>Bewertet werden hierdurch Positionen 1.1, 2.1, 3.1 und 4.1-4.3 gem. Zuschlagskriterien</t>
  </si>
  <si>
    <t>Referenzen und Aufgaben Bearbeiter</t>
  </si>
  <si>
    <r>
      <t xml:space="preserve">Die </t>
    </r>
    <r>
      <rPr>
        <b/>
        <u/>
        <sz val="11"/>
        <color theme="1"/>
        <rFont val="Calibri"/>
        <family val="2"/>
        <scheme val="minor"/>
      </rPr>
      <t>grün</t>
    </r>
    <r>
      <rPr>
        <b/>
        <sz val="11"/>
        <color theme="1"/>
        <rFont val="Calibri"/>
        <family val="2"/>
        <scheme val="minor"/>
      </rPr>
      <t xml:space="preserve"> hinterlegten Zellen sind stichwortartig auszufüllen.
(Zeilenumbruch -&gt; ALT+ENTER)</t>
    </r>
  </si>
  <si>
    <t>Name</t>
  </si>
  <si>
    <t>Abschluss/Fachrichtung</t>
  </si>
  <si>
    <t>Art der Leistung im Planungsprozess
(auswählen)</t>
  </si>
  <si>
    <t>Arbeitsschwerpunkte (auswählen)</t>
  </si>
  <si>
    <t>Spezialisierung
(Artengruppen, Planung, GIS)</t>
  </si>
  <si>
    <t>Biotpverbundplanung (Gemeinde, Jahr)</t>
  </si>
  <si>
    <t>ausgew. Referenzen der letzten 10 Jahre vglb. Biotopverbundplanung</t>
  </si>
  <si>
    <t>Max Mustermann</t>
  </si>
  <si>
    <t>M. Sc. Biologie</t>
  </si>
  <si>
    <t>Wissenschaftliche/r Mitarbeitende/r</t>
  </si>
  <si>
    <t>Tiergruppen</t>
  </si>
  <si>
    <t>Amphibien</t>
  </si>
  <si>
    <t>Stockach, 20XX</t>
  </si>
  <si>
    <t>Landschaftsplan Gem. XX
Ausarbeitung MaP XX</t>
  </si>
  <si>
    <t>Josefine Mustermann</t>
  </si>
  <si>
    <t>M. Sc. Geowissenschaften</t>
  </si>
  <si>
    <t>Technische/r Mitarbeitende/r</t>
  </si>
  <si>
    <t>GIS</t>
  </si>
  <si>
    <t>Modellierung</t>
  </si>
  <si>
    <t>Landschaftsplan Gem. XX
Streuobstkonzept Gem XX
Vernetzungskonzeption Region XX</t>
  </si>
  <si>
    <t>Bewertet werden hierdurch die Punkte 1.2, 3.1-3.7, 4.1-4.3 gem. Zuschlagskriterien</t>
  </si>
  <si>
    <t>Version des MLVZ</t>
  </si>
  <si>
    <t>Abgabefrist</t>
  </si>
  <si>
    <t>xx</t>
  </si>
  <si>
    <t>Bieterinformation</t>
  </si>
  <si>
    <t>Büro</t>
  </si>
  <si>
    <t>Adresse</t>
  </si>
  <si>
    <t>Telefon</t>
  </si>
  <si>
    <t>E-Mail</t>
  </si>
  <si>
    <t>Ansprechpartner</t>
  </si>
  <si>
    <t>Landschaftsplanung Mustermann</t>
  </si>
  <si>
    <t>Musterstr. 8, 66666 Musterhausen</t>
  </si>
  <si>
    <t>5658544</t>
  </si>
  <si>
    <t>mustermann@mustermann.de</t>
  </si>
  <si>
    <t>Herr Mustermann</t>
  </si>
  <si>
    <t>Weitere Angaben zum Betrieb</t>
  </si>
  <si>
    <t>Versicherung</t>
  </si>
  <si>
    <t>Versicherer</t>
  </si>
  <si>
    <t>Versicherungsnummer</t>
  </si>
  <si>
    <t>Gültigkeitsdatum</t>
  </si>
  <si>
    <t>3.0 Dezember 2022</t>
  </si>
  <si>
    <t>Zahl der Veranstaltungen kann in Absprache mit BVB erhöht werden</t>
  </si>
  <si>
    <t>Maßnahmenplan - kartographische Darstellung</t>
  </si>
  <si>
    <t xml:space="preserve">Wasserwirtschaft: </t>
  </si>
  <si>
    <t>Gewässerstrukturkartierung nach Feinverfahren (7-stufig)</t>
  </si>
  <si>
    <r>
      <t xml:space="preserve">Alle </t>
    </r>
    <r>
      <rPr>
        <b/>
        <i/>
        <u/>
        <sz val="10"/>
        <rFont val="Arial"/>
        <family val="2"/>
      </rPr>
      <t>grün</t>
    </r>
    <r>
      <rPr>
        <b/>
        <i/>
        <sz val="10"/>
        <rFont val="Arial"/>
        <family val="2"/>
      </rPr>
      <t xml:space="preserve"> hinterlegten Felder sind vom Büro auszufüllen.</t>
    </r>
  </si>
  <si>
    <t>ggf. Handelsregister-/Geschäftsnummer</t>
  </si>
  <si>
    <t>ggf. Registergericht/Behörde</t>
  </si>
  <si>
    <t xml:space="preserve">ggf. Präqualifizierung </t>
  </si>
  <si>
    <t xml:space="preserve">Auswertung der Datengrundlagen </t>
  </si>
  <si>
    <t>Auswertung vorliegender Biotopverbunddaten</t>
  </si>
  <si>
    <t>Auswertung vorliegender fachbezogener Planungen und Gutachten sowie Befragung von Gebietskenner*innen</t>
  </si>
  <si>
    <t xml:space="preserve"> Bericht und Dokumentation (Abgabedokumente)</t>
  </si>
  <si>
    <t xml:space="preserve">Abstimmung der Abgabefassung </t>
  </si>
  <si>
    <t>Digitale Datenübergabe entsprechend Muster-Shapefiles</t>
  </si>
  <si>
    <t>Projektbericht, Karten und Anlagen analog 
Ausdruck: 
- Projektbericht (gebunden)
- Maßnahmenliste  (gebunden) 
- Steckbriefe (gebunden)
- Karten (maßstabsgerecht, gefaltet)
je Papierausfertigung</t>
  </si>
  <si>
    <t>Kommunale Biotopverbundplanung - Mustergemeinde</t>
  </si>
  <si>
    <t>ggf. Name der Genossenschaft</t>
  </si>
  <si>
    <t>ggf. Mitgliedsnummer</t>
  </si>
  <si>
    <t>Angaben zu Besonderheiten in der/den Gemeinde(n):</t>
  </si>
  <si>
    <t>Auswertung vorliegender fachbezogener Planungen und Gutachten, sowie Befragung von Gebietskenner*innen</t>
  </si>
  <si>
    <t>weitere Angaben:</t>
  </si>
  <si>
    <t>Wasserwirtschaftliche Planungen zur Auenentwicklung und Hochwasserschutz</t>
  </si>
  <si>
    <t>je nach Fall: Untere Naturschutzbehörde, Vereine, Verbände etc.</t>
  </si>
  <si>
    <t>…</t>
  </si>
  <si>
    <t>Methodik - Fachplan Offenland 2020</t>
  </si>
  <si>
    <t>Methodik - Fachplan Gewässerlandschaften 2020</t>
  </si>
  <si>
    <t>https://pd.lubw.de/10233</t>
  </si>
  <si>
    <t>https://pd.lubw.de/10428</t>
  </si>
  <si>
    <t>https://pd.lubw.de/10232</t>
  </si>
  <si>
    <t>https://pd.lubw.de/10256</t>
  </si>
  <si>
    <t>https://pd.lubw.de/10230</t>
  </si>
  <si>
    <t>https://pd.lubw.de/10231</t>
  </si>
  <si>
    <t>https://pd.lubw.de/23947</t>
  </si>
  <si>
    <t>Schutzgebietssteckbriefe bzw. Datenauswertebögen, auch für ASP-Flächen</t>
  </si>
  <si>
    <t>Nutzungsvereinbarung</t>
  </si>
  <si>
    <t>Fachplan landesweiter Biotopverbund Geodaten:</t>
  </si>
  <si>
    <t xml:space="preserve">Die Weitergabe der Daten ist anlassbezogen und zugeschnitten auf die anfragende Kommune/beauftragtes Planungsbüro ohne weitere Nutzungsvereinbarung möglich. </t>
  </si>
  <si>
    <t xml:space="preserve">Auswertung von Differenzflächen und Ermittlung von Standortpotenzialen </t>
  </si>
  <si>
    <t xml:space="preserve">Projektbericht + Abstimmung der Abgabefassung </t>
  </si>
  <si>
    <t>6.5</t>
  </si>
  <si>
    <t xml:space="preserve">Abstimmung der Maßnahmenplanung </t>
  </si>
  <si>
    <t>Zentraler Abstimmungstermin Schwerpunktsetzung / weitere Erfassungen</t>
  </si>
  <si>
    <t>Arteninformationssystem (ARTIS) inkl. Daten der landesweiten Artenkartierung (LAK) und Arterfassung online (AEP), Arten- und Biotopschutzprogramm (ASP)</t>
  </si>
  <si>
    <t>8 Bedarfsposition</t>
  </si>
  <si>
    <t>6.4 Bedarfsposition</t>
  </si>
  <si>
    <t>6.5 Bedarfsposition</t>
  </si>
  <si>
    <t xml:space="preserve">
Anmerkungen
[Zeilenumbruch mit ALT+ENTER]</t>
  </si>
  <si>
    <t xml:space="preserve">Datenaufbereitung zur Integration in ein kommunales Daten-System.
</t>
  </si>
  <si>
    <t>Abstimmung mit dem/der Biotopverbundbotschafter*in</t>
  </si>
  <si>
    <t>Die genannten Kriterien wurden für eine Vergabe nach UVgO erarbeitet. Bei einer beschränkten Ausschreibung werden durch die Auswahl des Bieterkreises die Zuschlagskriterien 1. Leistungsfähigkeit und 2. Fachliche Referenzen des Bieters bereits vorausgesetzt und können nicht angewendet werden. Weitere Vergabekonstellationen müssen entsprechend berücksichtigt werden.</t>
  </si>
  <si>
    <t xml:space="preserve">https://pd.lubw.de/10427 </t>
  </si>
  <si>
    <t>https://www.lubw.baden-wuerttemberg.de/natur-und-landschaft/map-endfassungen</t>
  </si>
  <si>
    <t>https://pd.lubw.de/10449 - ab 2. Quartal 2023 verfügbar</t>
  </si>
  <si>
    <r>
      <t xml:space="preserve">Zusammenstellung und Sichtung der Datengrundlagen, Planung der Beteiligung der Behörden und Akteure, Abgrenzung Bearbeitungsgebiet 
</t>
    </r>
    <r>
      <rPr>
        <b/>
        <i/>
        <sz val="10"/>
        <rFont val="Arial"/>
        <family val="2"/>
      </rPr>
      <t xml:space="preserve">* </t>
    </r>
    <r>
      <rPr>
        <i/>
        <sz val="10"/>
        <rFont val="Arial"/>
        <family val="2"/>
      </rPr>
      <t>Terminteilnahme siehe Pos. 7</t>
    </r>
  </si>
  <si>
    <r>
      <rPr>
        <b/>
        <sz val="10"/>
        <rFont val="Arial"/>
        <family val="2"/>
      </rPr>
      <t>Abstimmungen mit Biotopverbundboschafter*in</t>
    </r>
    <r>
      <rPr>
        <sz val="10"/>
        <rFont val="Arial"/>
        <family val="2"/>
      </rPr>
      <t xml:space="preserve">. Es sind </t>
    </r>
    <r>
      <rPr>
        <b/>
        <sz val="10"/>
        <rFont val="Arial"/>
        <family val="2"/>
      </rPr>
      <t>mindestens 20 Stunden Abstimmungen</t>
    </r>
    <r>
      <rPr>
        <sz val="10"/>
        <rFont val="Arial"/>
        <family val="2"/>
      </rPr>
      <t xml:space="preserve"> einzuplanen. 
(Zeitlicher Umfang kann von Kommune in Absprache mit BVB den örtlichen Gegebenheiten angepasst werden)</t>
    </r>
  </si>
  <si>
    <r>
      <t xml:space="preserve">Vorbereitung Zentraler Abstimmungstermin - Schwerpunktsetzung sowie weitere Erfassungen </t>
    </r>
    <r>
      <rPr>
        <i/>
        <sz val="10"/>
        <rFont val="Arial"/>
        <family val="2"/>
      </rPr>
      <t xml:space="preserve">
* Terminteilnahme siehe Pos. 7</t>
    </r>
  </si>
  <si>
    <t>7.a 
Terminzeit kann den örtlichen Gegebenheiten angepasst werden</t>
  </si>
  <si>
    <t>7.b
Terminzeit kann den örtlichen Gegebenheiten angepasst werden</t>
  </si>
  <si>
    <t>7.c
Terminzeit kann den örtlichen Gegebenheiten angepasst werden</t>
  </si>
  <si>
    <t>7.d
Terminzeit kann den örtlichen Gegebenheiten angepasst werden</t>
  </si>
  <si>
    <t>Erste Umsetzungen
Auswahl und beratende Begleitung von zwei Umsetzungsmaßnahmen in Abstimmung mit Gemeinde, Biotopverbundbotschafter, UNB und lokalen Akteuren
Abrechnung nach genehmigtem Zusatzaufwand. Für die Angebotswertung sind 16 h zu kalkulieren.</t>
  </si>
  <si>
    <t xml:space="preserve">Vorbereitung Zentraler Abstimmungstermin - Schwerpunktsetzung sowie weitere Erfassungen </t>
  </si>
  <si>
    <t>Faunistische Erfassung (Bedarfsposition)</t>
  </si>
  <si>
    <t>Maßnahmenplan - Kartographische  Darstellung</t>
  </si>
  <si>
    <t>Projektbericht, Karten und Anlagen analog (Bedarfsposition)</t>
  </si>
  <si>
    <t>1. Abstimmung mit dem/der Auftraggebenden</t>
  </si>
  <si>
    <t>2. Abstimmung mit dem/der Auftraggebenden</t>
  </si>
  <si>
    <t>3. Abstimmung mit dem/der Auftraggebenden</t>
  </si>
  <si>
    <r>
      <rPr>
        <b/>
        <sz val="10"/>
        <rFont val="Arial"/>
        <family val="2"/>
      </rPr>
      <t>Abstimmung mit Fachbehörden:</t>
    </r>
    <r>
      <rPr>
        <sz val="10"/>
        <rFont val="Arial"/>
        <family val="2"/>
      </rPr>
      <t xml:space="preserve">
- Pos. 1 Abstimmungstermin Bearbeitungsgebiet
- Pos. 2.8 Zentraler Abstimmungstermin, Schwerpunktsetzung / weitere Erfassungen.
- z.B. Abstimmung der Maßnahmenplanung  
Es sind</t>
    </r>
    <r>
      <rPr>
        <b/>
        <sz val="10"/>
        <rFont val="Arial"/>
        <family val="2"/>
      </rPr>
      <t xml:space="preserve"> mindestens drei</t>
    </r>
    <r>
      <rPr>
        <sz val="10"/>
        <color rgb="FFFF0000"/>
        <rFont val="Arial"/>
        <family val="2"/>
      </rPr>
      <t xml:space="preserve"> </t>
    </r>
    <r>
      <rPr>
        <sz val="10"/>
        <rFont val="Arial"/>
        <family val="2"/>
      </rPr>
      <t>Veranstaltungen durch den Auftraggeber zu veranschlagen.</t>
    </r>
  </si>
  <si>
    <t>Erste Umsetzungen (Bedarfsposition)</t>
  </si>
  <si>
    <t xml:space="preserve">https://pd.lubw.de/10234 </t>
  </si>
  <si>
    <t>https://pd.lubw.de/10429</t>
  </si>
  <si>
    <t>https://pd.lubw.de/93152 (Teil 2)
https://pd.lubw.de/33698 (Teil 4)</t>
  </si>
  <si>
    <t>https://pd.lubw.de/89720 </t>
  </si>
  <si>
    <t>FFH-Mähwiesen-Verlustflächen</t>
  </si>
  <si>
    <t>Untere Landwirtschaftsbehörde</t>
  </si>
  <si>
    <t>Geschäftsstelle Gewässerökologie: gs.gewaesseroekologie@rpt.bwl.de, https://rp.baden-wuerttemberg.de/themen/wasserboden/geschaeftsstelle-goe/</t>
  </si>
  <si>
    <t>https://pd.lubw.de/10177, Geschäftsstelle Gewässerökologie: gs.gewaesseroekologie@rpt.bwl.de, https://rp.baden-wuerttemberg.de/themen/wasserboden/geschaeftsstelle-goe/</t>
  </si>
  <si>
    <t>Landesbetriebe Gewässer der Regierungspräsidien
Datenverfügbarkeit und Kontaktdaten zu erfragen bei Geschäftsstelle Gewässerökologie: gs.gewaesseroekologie@rpt.bwl.de, https://rp.baden-wuerttemberg.de/themen/wasserboden/geschaeftsstelle-goe/</t>
  </si>
  <si>
    <t>Berufsgenossenschaft</t>
  </si>
  <si>
    <t>Anzahl der zu befragenden Gebietskenner*innen</t>
  </si>
  <si>
    <t>Vom LEV/UNB bereitgestellt</t>
  </si>
  <si>
    <r>
      <t>Natura 2000</t>
    </r>
    <r>
      <rPr>
        <strike/>
        <sz val="11"/>
        <rFont val="Arial"/>
        <family val="2"/>
      </rPr>
      <t xml:space="preserve"> </t>
    </r>
    <r>
      <rPr>
        <sz val="11"/>
        <rFont val="Arial"/>
        <family val="2"/>
      </rPr>
      <t>Maßnahmenflächen</t>
    </r>
  </si>
  <si>
    <t>Muster-Shapefiles BVP und Vorgaben zur Datenübermittlung BVP</t>
  </si>
  <si>
    <t>Preis-Leistungs-Verzeichnis (Version 3.0, 15.12.2022)</t>
  </si>
  <si>
    <r>
      <t>Ausschreibungsformular LUBW 2022</t>
    </r>
    <r>
      <rPr>
        <b/>
        <strike/>
        <sz val="14"/>
        <color theme="1"/>
        <rFont val="Calibri"/>
        <family val="2"/>
        <scheme val="minor"/>
      </rPr>
      <t xml:space="preserve"> </t>
    </r>
  </si>
  <si>
    <t>Leistungsposition (Pos)</t>
  </si>
  <si>
    <t xml:space="preserve">Summe Pos. 1 (Netto): </t>
  </si>
  <si>
    <t xml:space="preserve">voraussichtl.
 Abrechnungsjahr
-
prozentualer Arbeitsanteil/Jahr
-
(Positions-) Summe </t>
  </si>
  <si>
    <t xml:space="preserve">Summe Pos. 2 (netto): </t>
  </si>
  <si>
    <t xml:space="preserve">Summe Pos. 3 (netto): </t>
  </si>
  <si>
    <t xml:space="preserve">Summe Pos. 4 (netto): </t>
  </si>
  <si>
    <t xml:space="preserve">Summe Pos. 5 (netto): </t>
  </si>
  <si>
    <t xml:space="preserve">Summe Pos. 6 (netto): </t>
  </si>
  <si>
    <t xml:space="preserve">Summe Pos. 7 (netto): </t>
  </si>
  <si>
    <t xml:space="preserve">Summe Pos. 8 (netto): </t>
  </si>
  <si>
    <t>Summe Pos. 1 bis 8 (netto)</t>
  </si>
  <si>
    <t>Pauschale Veranstaltungstyp dem/der Auftraggebenden</t>
  </si>
  <si>
    <t>Zusammenstellung und Sichtung der Datengrundlagen, Planung der Beteiligung der Behörden und Akteure, Abgrenzung Bearbeitungsgebiet</t>
  </si>
  <si>
    <t>Datenaufbereitung zur Integration in ein kommunales Daten-System (Bedarfsposition)</t>
  </si>
  <si>
    <r>
      <t>Vor-Ort-Termine mit Flächeneigentümern, Pächter*innen, Gebietskenner*innen (</t>
    </r>
    <r>
      <rPr>
        <i/>
        <sz val="11"/>
        <rFont val="Calibri Light"/>
        <family val="2"/>
      </rPr>
      <t>Zeitfenster über Termine in diese Spalte eintragen</t>
    </r>
    <r>
      <rPr>
        <sz val="11"/>
        <rFont val="Calibri Light"/>
        <family val="2"/>
      </rPr>
      <t>)</t>
    </r>
  </si>
  <si>
    <t>Arbeitshilfe - Musterleistungsverzeichnis 3.0 für die Erstellung und Umsetzung kommunaler Biotopverbundplanungen</t>
  </si>
  <si>
    <t>Best Practise-Beispiele aus Biotopverbund-Modellprojekten in Baden-Württemberg</t>
  </si>
  <si>
    <t>vom Büro auszufüllen</t>
  </si>
  <si>
    <t>auf Basis von Formel errechnet</t>
  </si>
  <si>
    <t>kann den örtlichen Begebenheiten angepasst werden</t>
  </si>
  <si>
    <t>Zielartenkonzept Ravensburg</t>
  </si>
  <si>
    <t>Biotopvernetzungskonzept Ravensburg</t>
  </si>
  <si>
    <t>nicht für alle Gemeinden verfügbar</t>
  </si>
  <si>
    <t>ergänzend: https://www.lubw.baden-wuerttemberg.de/documents/10184/521490/Karte+GeStruk_Fein_2020.pdf/27da684e-3b2c-4e70-9ebd-1a77ce6a02fd</t>
  </si>
  <si>
    <t>https://udo.lubw.baden-wuerttemberg.de &gt; Natur und Landschaft &gt; Biotopverbund
ergänzend: https://www.fva-bw.de/daten-und-tools/geodaten/generalwildwegeplan-baden-wuerttemberg</t>
  </si>
  <si>
    <t>Nutzungsvereinbarung
https://www.lubw.baden-wuerttemberg.de/natur-und-landschaft/zielartenkonzept (.xlsx-Dateien)</t>
  </si>
  <si>
    <t>(Gemeindeweise über BRS-UIS)</t>
  </si>
  <si>
    <t>Hinweise zu Nutzungsvereinbarungen nicht abschließend</t>
  </si>
  <si>
    <t>Rahmenbedingungen Gemeinde Bad Wurzach</t>
  </si>
  <si>
    <t>ja</t>
  </si>
  <si>
    <r>
      <rPr>
        <b/>
        <sz val="10"/>
        <rFont val="Arial"/>
        <family val="2"/>
      </rPr>
      <t xml:space="preserve">Veranstaltungstyp zur Projektinformation der Öffentlichkeit (ggf. extra Landwirtschaftstermin)
</t>
    </r>
    <r>
      <rPr>
        <sz val="10"/>
        <rFont val="Arial"/>
        <family val="2"/>
      </rPr>
      <t>Kosten für eine Veranstaltung mit jeweils 3 h Terminzeit. Organisation und Durchführung, Anfahrtszeiten sowie Vor- und Nachbereitung sind ebenfalls einzukalkulieren.</t>
    </r>
  </si>
  <si>
    <r>
      <t xml:space="preserve">Veranstaltungen zur Projektinformation der Öffentlichkeit (ggf. extra Landwirtschaftstermin)
</t>
    </r>
    <r>
      <rPr>
        <sz val="10"/>
        <rFont val="Arial"/>
        <family val="2"/>
      </rPr>
      <t xml:space="preserve">Es sind </t>
    </r>
    <r>
      <rPr>
        <b/>
        <sz val="10"/>
        <rFont val="Arial"/>
        <family val="2"/>
      </rPr>
      <t xml:space="preserve">mindestens fünf </t>
    </r>
    <r>
      <rPr>
        <sz val="10"/>
        <rFont val="Arial"/>
        <family val="2"/>
      </rPr>
      <t>Veranstaltungen durch den Auftraggeber zu veranschlagen.</t>
    </r>
  </si>
  <si>
    <r>
      <rPr>
        <b/>
        <sz val="10"/>
        <rFont val="Arial"/>
        <family val="2"/>
      </rPr>
      <t xml:space="preserve">Veranstaltungstyp vor-Ort-Termin (Flächeneigentümer*innen, Pächter*innen und Gebietskenner*innen) </t>
    </r>
    <r>
      <rPr>
        <sz val="10"/>
        <rFont val="Arial"/>
        <family val="2"/>
      </rPr>
      <t>Kosten für einen Termin mit jeweils 3 h Terminzeit. Organisation und Durchführung, Anfahrtszeiten sowie Vor- und Nachbereitung sind einzukalkulieren. Im Idealfall sollen Termine mit allen betroffenen Eigentümern bzw. Pächtern der Maßnahmensteckbriefe möglich sein.</t>
    </r>
  </si>
  <si>
    <r>
      <rPr>
        <b/>
        <sz val="10"/>
        <rFont val="Arial"/>
        <family val="2"/>
      </rPr>
      <t>Veranstaltungstyp Fachbehörden</t>
    </r>
    <r>
      <rPr>
        <sz val="10"/>
        <rFont val="Arial"/>
        <family val="2"/>
      </rPr>
      <t xml:space="preserve">
Kosten für eine Veranstaltung mit jeweils 3 h Terminzeit. Organisation und Durchführung, Anfahrtszeiten sowie Vor- und Nachbereitung sind ebenfalls einzukalkulieren.</t>
    </r>
  </si>
  <si>
    <t>Förderung</t>
  </si>
  <si>
    <t>%</t>
  </si>
  <si>
    <r>
      <t xml:space="preserve">Abstimmung mit dem/der Auftraggebenden
</t>
    </r>
    <r>
      <rPr>
        <sz val="10"/>
        <rFont val="Arial"/>
        <family val="2"/>
      </rPr>
      <t xml:space="preserve">Es sind </t>
    </r>
    <r>
      <rPr>
        <b/>
        <sz val="10"/>
        <rFont val="Arial"/>
        <family val="2"/>
      </rPr>
      <t xml:space="preserve">mindestens acht </t>
    </r>
    <r>
      <rPr>
        <sz val="10"/>
        <rFont val="Arial"/>
        <family val="2"/>
      </rPr>
      <t>Veranstaltungen mit mind. 1 h Terminzeit (online) bzw. mind. vier Veranstaltungen mit 2 h Terminzeit (in Präsenz) durch den Auftraggeber zu veranschlagen.</t>
    </r>
  </si>
  <si>
    <r>
      <rPr>
        <b/>
        <sz val="10"/>
        <rFont val="Arial"/>
        <family val="2"/>
      </rPr>
      <t xml:space="preserve">Veranstaltungstyp Abstimmung mit dem/der Auftraggebenden </t>
    </r>
    <r>
      <rPr>
        <sz val="10"/>
        <rFont val="Arial"/>
        <family val="2"/>
      </rPr>
      <t>Kosten für eine Veranstaltung mit jeweils 2 h Terminzeit (in Präsenz) oder zwei einstündige Online-Termine. Organisation und Durchführung, Anfahrtszeiten sowie Vor- und Nachbereitung sind ebenfalls einzukalkulieren. (Ggf. kann ein 2 h Termin auch durch zwei 1 h Online-Termine ersetzt werden.)</t>
    </r>
  </si>
  <si>
    <t>Auftakttermin und Jour-Fixe</t>
  </si>
  <si>
    <t>Termine mit Behörden</t>
  </si>
  <si>
    <t>Termine mit Verbänden und Landwirtschaft</t>
  </si>
  <si>
    <t>Die Verbände sollen über die Biotopverbundplanung informiert und bereits erste Belange und Anmerkungen aufgenommen werden. Ggf. kann der Termin mit dem Einführungstermin der Landwirtschaft zusammengelegt werden.</t>
  </si>
  <si>
    <t>Landwirtschafts-Infotermin/ Bewirtschafter und Eigentümerinfotermin</t>
  </si>
  <si>
    <t>Vorort-Termine Steckbriefe</t>
  </si>
  <si>
    <t>Bei diesen Terminen sollen Vorort-Gespräche zu möglichen Maßnahmenumsetzungen im Rahmen der Steckbriefe geführt werden. Der Termin ist mit dem LEV abzustimmen und dessen jeweiliger Gebietsbetreuer sollte für die Abklärung von Vertragsmodalitäten nach LPR anwesend sein.</t>
  </si>
  <si>
    <t>Öffentlichkeitstermine</t>
  </si>
  <si>
    <t>Öffentlichkeitstermin draußen</t>
  </si>
  <si>
    <t>Die Veranstaltung soll aus einem kleinen theoretischen Teil, sowie einem Geländeteil bestehen, bei welchem beispielhafte Strukturen bzw. Maßnahmen mit einer positiven Wirkung für den Biotopverbund gezeigt werden.</t>
  </si>
  <si>
    <t>In der Regel sollen hier die Bürgermeister oder die zuständigen Bearbeiter der jeweiligen Gemeinde/n anwesend sein sowie Planungsbüro und LEV. Je nach Situation kann der Kreis erweitert werden.
Beim Auftakttermin soll Organisatorisches zum Ablauf der Planung, wie beispielsweise die weiteren Termine und mögliche faunistische Kartierungen besprochen werden.
Ziel der Jour-Fixe ist es, die Kommunen und den LEV zum Planungsablauf und zu den Ergebnissen der Planungen (meist im Vorfeld zu den weiteren Terminen) zu informieren. Die Jour-Fixe sollten mind. vierteljährlich stattfinden. Sie können ggf. online stattfinden.</t>
  </si>
  <si>
    <t xml:space="preserve">Der erste Termin zwischen Behörden, Büro, Kommune(n) und LEV dient der Zielartenfestlegung inkl. Absprache der faunistischen Kartierungen und der Abgrenzung von Schwerpunktgebieten. Den Teilnehmenden sind mind. eine Woche vor dem eigentlichen Termin alle relevanten Unterlagen zu übermitteln.
Der zweite Behördentermin dient letztlich der Information und bietet eine letzte Möglichkeit für Anmerkungen durch die Behörden und ggf. Verbände. </t>
  </si>
  <si>
    <t>Dieser Termin ist vorab mit dem LEV RV abzustimmen. Der Bauernverband ist zu informieren. Die Durchführung der Veranstaltung soll erst nach den Geländebegehungen und der Fertigstellung des ersten Maßnahmenkonzepts durchgeführt werden.
Ggf. ist ein zusätzlicher Einführungstermin für die Landwirtschaft gewünscht/nötig, um bereits erste Fragen zu klären.
Genauere Absprachen zu den Terminen (Lokalität, Umfang) sollen im Rahmen der Besprechung mit der Kommune erfolgen.</t>
  </si>
  <si>
    <t>Bei den Terminen sollen der jeweilige Planungsstand und das Vorgehen erläutert werden. Die Veranstaltung ist in aller Regel als reiner Vortrag mit anschließender Diskussion und Aushang der Maßnahmenkarten zum Stand X abzuhalten. Anmerkungen der Bürger können so direkt verortet und aufgenommen werden. 
Genauere Absprachen zu den Terminen (Lokalität, Umfang) sollen im Rahmen der Besprechung mit der Kommune erfolgen.</t>
  </si>
  <si>
    <t>Abschluss Öffentlichkeitstermin/
Beteiligungstermin</t>
  </si>
  <si>
    <t>Zum Ende der Planung sollen die Ergebnisse vorgestellt werden. Der Termin bietet i.d.R. die letzte Möglichkeit für die Öffentlichkeit Anmerkungen zur Biotopverbundplanung zu machen.
Genauere Absprachen zu den Terminen (Lokalität, Umfang) sollen im Rahmen der Besprechung mit der Kommune erfolgen.</t>
  </si>
  <si>
    <t>Beschreibung der Termine</t>
  </si>
  <si>
    <t xml:space="preserve">•	Auftakttermin
•	Mind. vierteljährlicher Jour-Fixe mit Kommune/n, Büro, LEV (etwa 10x 1 h)
•	2 Termine mit Behörden (Zielartentermin und Prüftermin)
•	Termin mit Verbänden und Landwirtschaft (ggf. getrennt voneinander)
•	3-4 Termine für die allg. Öffentlichkeit
•	2. Landwirtschaftsinfotermin: Bewirtschafter-/Eigentümerinfotermin
•	Vorort-Termine Steckbriefe (mind. 3 Termine mit jeweils 4 h Terminzeit, sodass ein Treffen mit dem jeweiligen Eigentümer/Bewirtschafter pro Steckbrief denkbar wäre)
Alle Termine sind in Absprache mit und unter Beteiligung des LEV RV und der/den Kommune/n zu planen und durchzuführen. Im Rahmen der ersten Öffentlichkeitstermine soll auf das bestehende Beteiligungsportal (https://lev-rv.de/beteiligungsportal/) hingewiesen werden. Dies kann je nach Absprache auch durch den LEV RV erfolgen. 
Textvorlagen für die Ankündigung der Veranstaltungen werden vom Büro nach Durchsicht vom LEV gestellt. 
Zu den Terminen für Landwirte ist über die Gemeindeblätter und die Homepage der Kommune(n) sowie ggf. über den Verteiler des Bauernverbandes einzuladen.
Die allgemeine Öffentlichkeitsveranstaltung ist i. d. R. über die Gemeindeblätter und auf der Homepage der Kommune(n) einzuladen. Zusätzlich werden alle Termine über das Beteiligungsportal des LEV RV veröffentlicht. </t>
  </si>
  <si>
    <r>
      <t xml:space="preserve">Die Gemeinde </t>
    </r>
    <r>
      <rPr>
        <sz val="11"/>
        <color rgb="FFFF0000"/>
        <rFont val="Arial"/>
        <family val="2"/>
      </rPr>
      <t>xy</t>
    </r>
    <r>
      <rPr>
        <sz val="11"/>
        <color theme="1"/>
        <rFont val="Arial"/>
        <family val="2"/>
      </rPr>
      <t xml:space="preserve"> beabsichtigt für ihre Gemarkung eine kommunale Biotopverbundplanung zu erstellen.</t>
    </r>
  </si>
  <si>
    <t>ha</t>
  </si>
  <si>
    <r>
      <t xml:space="preserve"> Biotopverbundplanung für </t>
    </r>
    <r>
      <rPr>
        <b/>
        <sz val="11"/>
        <color rgb="FFFF0000"/>
        <rFont val="Arial"/>
        <family val="2"/>
      </rPr>
      <t>die Gemeinde xy</t>
    </r>
  </si>
  <si>
    <t>Die Anzeige der Projektlaufzeit und die Aufteilung der Kosten erfolgt entsprechend der Angaben im Zeitplan
(In Ausnahmefällen kann die Planung bis zu 4 Jahre dauern.)</t>
  </si>
  <si>
    <t>Faunistische Erfassung 
Abrechnung nach genehmigtem Zusatzaufwand. 
Eintrag nur wenn Bedarfsposition notwendig ist.</t>
  </si>
  <si>
    <t>4. Abstimmung mit dem/der Auftraggebenden</t>
  </si>
  <si>
    <t>5. Abstimmung mit dem/der Auftraggebenden</t>
  </si>
  <si>
    <t>6. Abstimmung mit dem/der Auftraggebenden</t>
  </si>
  <si>
    <t>7. Abstimmung mit dem/der Auftraggebenden</t>
  </si>
  <si>
    <t>8. Abstimmung mit dem/der Auftraggebenden</t>
  </si>
  <si>
    <t>9. Abstimmung mit dem/der Auftraggebenden</t>
  </si>
  <si>
    <t>10. Abstimmung mit dem/der Auftraggebenden</t>
  </si>
  <si>
    <t>4. Öffentlichkeitstermin</t>
  </si>
  <si>
    <t>5. Öffentlichkeitstermin</t>
  </si>
  <si>
    <r>
      <t xml:space="preserve">Die </t>
    </r>
    <r>
      <rPr>
        <b/>
        <u/>
        <sz val="11"/>
        <color theme="1"/>
        <rFont val="Calibri"/>
        <family val="2"/>
        <scheme val="minor"/>
      </rPr>
      <t>grün</t>
    </r>
    <r>
      <rPr>
        <b/>
        <sz val="11"/>
        <color theme="1"/>
        <rFont val="Calibri"/>
        <family val="2"/>
        <scheme val="minor"/>
      </rPr>
      <t xml:space="preserve"> hinterlegten Felder sind auszufüllen.</t>
    </r>
    <r>
      <rPr>
        <b/>
        <sz val="11"/>
        <color rgb="FFFF0000"/>
        <rFont val="Calibri"/>
        <family val="2"/>
        <scheme val="minor"/>
      </rPr>
      <t xml:space="preserve"> Die Jahreszahlen und Balken werden automatisch generiert. Auch erfolgt eine Aufteilung der Kosten über die Projektlaufzeit  im Tabellenblatt "BV-Honoraraufstellung"</t>
    </r>
    <r>
      <rPr>
        <b/>
        <sz val="11"/>
        <color theme="1"/>
        <rFont val="Calibri"/>
        <family val="2"/>
        <scheme val="minor"/>
      </rPr>
      <t xml:space="preserve">
Die Planung kann in Aunahmefällen und aufgrund der Größe des Büros auch länger als die veranschlagten 2-3 Jahre dauern (Rücksprache mit Auftraggeber).</t>
    </r>
  </si>
  <si>
    <t xml:space="preserve">
bitte 50 € für Genehmigung Begehung Naturschutzgebiete einplanen
</t>
  </si>
  <si>
    <r>
      <t xml:space="preserve">Maßnahmensteckbriefe  (inkl. 2 h Abstimmungszeit mit Bewirtschafter/Eigentümer, zusätzliche Stunden bzw. Vororttermine sind über Position 7.4 abzurechnen)
(Zu kalkulieren sind </t>
    </r>
    <r>
      <rPr>
        <b/>
        <sz val="10"/>
        <rFont val="Arial"/>
        <family val="2"/>
      </rPr>
      <t>je Gemeinde 10 Steckbriefe</t>
    </r>
    <r>
      <rPr>
        <sz val="10"/>
        <rFont val="Arial"/>
        <family val="2"/>
      </rPr>
      <t xml:space="preserve"> oder bei BV-Planerstellung eines Verbundes nach Absprache mit dem Biotopverbundbotschafter)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</si>
</sst>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164" formatCode="#,##0.00\ &quot;€&quot;"/>
    <numFmt numFmtId="165" formatCode="0.0"/>
    <numFmt numFmtId="166" formatCode="mm\/yyyy"/>
  </numFmts>
  <fonts count="82">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name val="Arial"/>
      <family val="2"/>
    </font>
    <font>
      <b/>
      <sz val="10"/>
      <name val="Arial"/>
      <family val="2"/>
    </font>
    <font>
      <b/>
      <i/>
      <sz val="10"/>
      <name val="Arial"/>
      <family val="2"/>
    </font>
    <font>
      <sz val="10"/>
      <name val="Arial"/>
      <family val="2"/>
    </font>
    <font>
      <sz val="9"/>
      <name val="Arial"/>
      <family val="2"/>
    </font>
    <font>
      <sz val="8"/>
      <name val="Arial"/>
      <family val="2"/>
    </font>
    <font>
      <sz val="11"/>
      <name val="Calibri"/>
      <family val="2"/>
      <scheme val="minor"/>
    </font>
    <font>
      <sz val="11"/>
      <color theme="4" tint="-0.249977111117893"/>
      <name val="Calibri"/>
      <family val="2"/>
      <scheme val="minor"/>
    </font>
    <font>
      <sz val="10"/>
      <color theme="4" tint="-0.249977111117893"/>
      <name val="Arial"/>
      <family val="2"/>
    </font>
    <font>
      <i/>
      <sz val="10"/>
      <name val="Arial"/>
      <family val="2"/>
    </font>
    <font>
      <sz val="10"/>
      <color rgb="FFFF0000"/>
      <name val="Arial"/>
      <family val="2"/>
    </font>
    <font>
      <b/>
      <sz val="10"/>
      <color rgb="FFFF0000"/>
      <name val="Arial"/>
      <family val="2"/>
    </font>
    <font>
      <i/>
      <sz val="10"/>
      <color theme="1"/>
      <name val="Calibri"/>
      <family val="2"/>
      <scheme val="minor"/>
    </font>
    <font>
      <sz val="10"/>
      <color theme="1"/>
      <name val="Calibri"/>
      <family val="2"/>
      <scheme val="minor"/>
    </font>
    <font>
      <b/>
      <sz val="14"/>
      <name val="Calibri"/>
      <family val="2"/>
    </font>
    <font>
      <b/>
      <sz val="11"/>
      <name val="Calibri"/>
      <family val="2"/>
      <scheme val="minor"/>
    </font>
    <font>
      <strike/>
      <sz val="11"/>
      <color theme="1"/>
      <name val="Calibri"/>
      <family val="2"/>
      <scheme val="minor"/>
    </font>
    <font>
      <b/>
      <sz val="16"/>
      <name val="Arial"/>
      <family val="2"/>
    </font>
    <font>
      <sz val="11"/>
      <color theme="1"/>
      <name val="Arial"/>
      <family val="2"/>
    </font>
    <font>
      <sz val="11"/>
      <color rgb="FFFF0000"/>
      <name val="Arial"/>
      <family val="2"/>
    </font>
    <font>
      <b/>
      <sz val="11"/>
      <color theme="1"/>
      <name val="Arial"/>
      <family val="2"/>
    </font>
    <font>
      <sz val="10"/>
      <color rgb="FF000000"/>
      <name val="Arial"/>
      <family val="2"/>
    </font>
    <font>
      <sz val="10"/>
      <color theme="1"/>
      <name val="MS Gothic"/>
      <family val="3"/>
    </font>
    <font>
      <b/>
      <sz val="11"/>
      <color rgb="FF000000"/>
      <name val="Arial"/>
      <family val="2"/>
    </font>
    <font>
      <u/>
      <sz val="11"/>
      <color theme="10"/>
      <name val="Calibri"/>
      <family val="2"/>
      <scheme val="minor"/>
    </font>
    <font>
      <sz val="10"/>
      <color theme="1"/>
      <name val="CG Times"/>
      <family val="1"/>
    </font>
    <font>
      <b/>
      <sz val="10"/>
      <color theme="1"/>
      <name val="Arial"/>
      <family val="2"/>
    </font>
    <font>
      <b/>
      <sz val="16"/>
      <color rgb="FFFF0000"/>
      <name val="Calibri"/>
      <family val="2"/>
      <scheme val="minor"/>
    </font>
    <font>
      <i/>
      <sz val="11"/>
      <color theme="1"/>
      <name val="Calibri"/>
      <family val="2"/>
      <scheme val="minor"/>
    </font>
    <font>
      <sz val="11"/>
      <color rgb="FF9C0006"/>
      <name val="Calibri"/>
      <family val="2"/>
      <scheme val="minor"/>
    </font>
    <font>
      <sz val="11"/>
      <color theme="0"/>
      <name val="Calibri"/>
      <family val="2"/>
      <scheme val="minor"/>
    </font>
    <font>
      <sz val="11"/>
      <name val="Arial"/>
      <family val="2"/>
    </font>
    <font>
      <b/>
      <sz val="14"/>
      <color theme="1"/>
      <name val="Arial"/>
      <family val="2"/>
    </font>
    <font>
      <sz val="14"/>
      <color theme="1"/>
      <name val="Arial"/>
      <family val="2"/>
    </font>
    <font>
      <b/>
      <sz val="14"/>
      <name val="Arial"/>
      <family val="2"/>
    </font>
    <font>
      <b/>
      <sz val="14"/>
      <color rgb="FFFF0000"/>
      <name val="Arial"/>
      <family val="2"/>
    </font>
    <font>
      <sz val="14"/>
      <color rgb="FFFF0000"/>
      <name val="Arial"/>
      <family val="2"/>
    </font>
    <font>
      <sz val="14"/>
      <color rgb="FF00B050"/>
      <name val="Arial"/>
      <family val="2"/>
    </font>
    <font>
      <sz val="11"/>
      <color rgb="FF00B050"/>
      <name val="Arial"/>
      <family val="2"/>
    </font>
    <font>
      <b/>
      <sz val="14"/>
      <color rgb="FFC00000"/>
      <name val="Calibri"/>
      <family val="2"/>
      <scheme val="minor"/>
    </font>
    <font>
      <sz val="11"/>
      <color rgb="FFC00000"/>
      <name val="Calibri"/>
      <family val="2"/>
      <scheme val="minor"/>
    </font>
    <font>
      <sz val="9"/>
      <color rgb="FFFF0000"/>
      <name val="Calibri"/>
      <family val="2"/>
      <scheme val="minor"/>
    </font>
    <font>
      <b/>
      <sz val="14"/>
      <color theme="1"/>
      <name val="Calibri Light"/>
      <family val="2"/>
    </font>
    <font>
      <b/>
      <sz val="11"/>
      <name val="Calibri Light"/>
      <family val="2"/>
    </font>
    <font>
      <sz val="11"/>
      <name val="Calibri Light"/>
      <family val="2"/>
    </font>
    <font>
      <b/>
      <sz val="14"/>
      <name val="Calibri Light"/>
      <family val="2"/>
    </font>
    <font>
      <sz val="11"/>
      <color theme="1"/>
      <name val="Calibri Light"/>
      <family val="2"/>
    </font>
    <font>
      <sz val="20"/>
      <color theme="1"/>
      <name val="Calibri Light"/>
      <family val="2"/>
    </font>
    <font>
      <b/>
      <sz val="11"/>
      <color rgb="FFC00000"/>
      <name val="Calibri Light"/>
      <family val="2"/>
    </font>
    <font>
      <b/>
      <u/>
      <sz val="11"/>
      <color theme="1"/>
      <name val="Calibri"/>
      <family val="2"/>
      <scheme val="minor"/>
    </font>
    <font>
      <b/>
      <sz val="11"/>
      <color theme="1"/>
      <name val="Calibri Light"/>
      <family val="2"/>
    </font>
    <font>
      <b/>
      <sz val="10"/>
      <color theme="1"/>
      <name val="Calibri Light"/>
      <family val="2"/>
    </font>
    <font>
      <sz val="11"/>
      <color theme="0"/>
      <name val="Calibri Light"/>
      <family val="2"/>
    </font>
    <font>
      <b/>
      <sz val="11"/>
      <color theme="0"/>
      <name val="Calibri Light"/>
      <family val="2"/>
    </font>
    <font>
      <b/>
      <sz val="11"/>
      <color rgb="FFC00000"/>
      <name val="Calibri"/>
      <family val="2"/>
      <scheme val="minor"/>
    </font>
    <font>
      <b/>
      <i/>
      <u/>
      <sz val="10"/>
      <name val="Arial"/>
      <family val="2"/>
    </font>
    <font>
      <b/>
      <sz val="11"/>
      <color rgb="FF9C0006"/>
      <name val="Calibri"/>
      <family val="2"/>
      <scheme val="minor"/>
    </font>
    <font>
      <b/>
      <sz val="16"/>
      <color theme="1"/>
      <name val="Calibri Light"/>
      <family val="2"/>
    </font>
    <font>
      <b/>
      <sz val="10"/>
      <name val="Calibri Light"/>
      <family val="2"/>
    </font>
    <font>
      <sz val="10"/>
      <name val="Calibri Light"/>
      <family val="2"/>
    </font>
    <font>
      <sz val="11"/>
      <color rgb="FFFF0000"/>
      <name val="Calibri Light"/>
      <family val="2"/>
    </font>
    <font>
      <strike/>
      <sz val="11"/>
      <color rgb="FFFF0000"/>
      <name val="Calibri"/>
      <family val="2"/>
      <scheme val="minor"/>
    </font>
    <font>
      <b/>
      <strike/>
      <sz val="14"/>
      <color theme="1"/>
      <name val="Calibri"/>
      <family val="2"/>
      <scheme val="minor"/>
    </font>
    <font>
      <i/>
      <sz val="11"/>
      <name val="Calibri Light"/>
      <family val="2"/>
    </font>
    <font>
      <b/>
      <sz val="11"/>
      <name val="Calibri"/>
      <family val="2"/>
    </font>
    <font>
      <b/>
      <sz val="11"/>
      <color rgb="FF000000"/>
      <name val="Calibri"/>
      <family val="2"/>
    </font>
    <font>
      <sz val="11"/>
      <color theme="1"/>
      <name val="Calibri"/>
      <family val="2"/>
    </font>
    <font>
      <u/>
      <sz val="11"/>
      <name val="Calibri"/>
      <family val="2"/>
      <scheme val="minor"/>
    </font>
    <font>
      <sz val="14"/>
      <name val="Arial"/>
      <family val="2"/>
    </font>
    <font>
      <b/>
      <sz val="11"/>
      <color rgb="FFFF0000"/>
      <name val="Calibri"/>
      <family val="2"/>
      <scheme val="minor"/>
    </font>
    <font>
      <sz val="11"/>
      <name val="Calibri"/>
      <family val="2"/>
    </font>
    <font>
      <strike/>
      <sz val="11"/>
      <name val="Arial"/>
      <family val="2"/>
    </font>
    <font>
      <i/>
      <sz val="11"/>
      <name val="Arial"/>
      <family val="2"/>
    </font>
    <font>
      <sz val="12"/>
      <color theme="1"/>
      <name val="Calibri"/>
      <family val="2"/>
      <scheme val="minor"/>
    </font>
    <font>
      <b/>
      <sz val="11"/>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47"/>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D9D9D9"/>
        <bgColor indexed="64"/>
      </patternFill>
    </fill>
    <fill>
      <patternFill patternType="solid">
        <fgColor rgb="FFBFBFB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CC99"/>
        <bgColor indexed="64"/>
      </patternFill>
    </fill>
    <fill>
      <patternFill patternType="solid">
        <fgColor rgb="FFCCFFCC"/>
        <bgColor indexed="64"/>
      </patternFill>
    </fill>
    <fill>
      <patternFill patternType="solid">
        <fgColor rgb="FFFFC7CE"/>
      </patternFill>
    </fill>
    <fill>
      <patternFill patternType="solid">
        <fgColor theme="0" tint="-4.9989318521683403E-2"/>
        <bgColor indexed="64"/>
      </patternFill>
    </fill>
    <fill>
      <patternFill patternType="solid">
        <fgColor rgb="FFFF0000"/>
        <bgColor indexed="64"/>
      </patternFill>
    </fill>
    <fill>
      <patternFill patternType="solid">
        <fgColor rgb="FFBFBFBF"/>
        <bgColor rgb="FF000000"/>
      </patternFill>
    </fill>
    <fill>
      <patternFill patternType="solid">
        <fgColor rgb="FFCCFFCC"/>
        <bgColor rgb="FF000000"/>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6">
    <xf numFmtId="0" fontId="0" fillId="0" borderId="0"/>
    <xf numFmtId="9" fontId="3" fillId="0" borderId="0" applyFont="0" applyFill="0" applyBorder="0" applyAlignment="0" applyProtection="0"/>
    <xf numFmtId="0" fontId="10" fillId="0" borderId="0"/>
    <xf numFmtId="0" fontId="31" fillId="0" borderId="0" applyNumberFormat="0" applyFill="0" applyBorder="0" applyAlignment="0" applyProtection="0"/>
    <xf numFmtId="44" fontId="3" fillId="0" borderId="0" applyFont="0" applyFill="0" applyBorder="0" applyAlignment="0" applyProtection="0"/>
    <xf numFmtId="0" fontId="36" fillId="18" borderId="0" applyNumberFormat="0" applyBorder="0" applyAlignment="0" applyProtection="0"/>
  </cellStyleXfs>
  <cellXfs count="478">
    <xf numFmtId="0" fontId="0" fillId="0" borderId="0" xfId="0"/>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alignment horizontal="center" vertical="center"/>
    </xf>
    <xf numFmtId="49" fontId="8" fillId="2" borderId="2" xfId="0" applyNumberFormat="1" applyFont="1" applyFill="1" applyBorder="1" applyAlignment="1">
      <alignment horizontal="left" vertical="center" wrapText="1"/>
    </xf>
    <xf numFmtId="49" fontId="0" fillId="0" borderId="0" xfId="0" applyNumberFormat="1" applyAlignment="1">
      <alignment horizontal="left"/>
    </xf>
    <xf numFmtId="0" fontId="0" fillId="0" borderId="0" xfId="0" applyAlignment="1">
      <alignment horizontal="right"/>
    </xf>
    <xf numFmtId="49" fontId="11" fillId="2" borderId="2" xfId="0" applyNumberFormat="1" applyFont="1" applyFill="1" applyBorder="1" applyAlignment="1">
      <alignment horizontal="left" vertical="top" wrapText="1"/>
    </xf>
    <xf numFmtId="2" fontId="8" fillId="2" borderId="2" xfId="0" applyNumberFormat="1" applyFont="1" applyFill="1" applyBorder="1" applyAlignment="1">
      <alignment horizontal="center" vertical="center" wrapText="1"/>
    </xf>
    <xf numFmtId="0" fontId="0" fillId="0" borderId="0" xfId="0" applyAlignment="1">
      <alignment horizontal="left"/>
    </xf>
    <xf numFmtId="2" fontId="10" fillId="3" borderId="2" xfId="0" applyNumberFormat="1" applyFont="1" applyFill="1" applyBorder="1" applyAlignment="1" applyProtection="1">
      <alignment horizontal="center" wrapText="1"/>
      <protection locked="0"/>
    </xf>
    <xf numFmtId="4" fontId="13" fillId="6" borderId="2" xfId="0" applyNumberFormat="1" applyFont="1" applyFill="1" applyBorder="1" applyAlignment="1">
      <alignment horizontal="right"/>
    </xf>
    <xf numFmtId="49" fontId="8" fillId="7" borderId="2" xfId="0" applyNumberFormat="1" applyFont="1" applyFill="1" applyBorder="1" applyAlignment="1">
      <alignment horizontal="left" vertical="center" wrapText="1"/>
    </xf>
    <xf numFmtId="2" fontId="10" fillId="6" borderId="2" xfId="0" applyNumberFormat="1" applyFont="1" applyFill="1" applyBorder="1" applyAlignment="1">
      <alignment horizontal="center" wrapText="1"/>
    </xf>
    <xf numFmtId="4" fontId="8" fillId="6" borderId="2" xfId="0" applyNumberFormat="1" applyFont="1" applyFill="1" applyBorder="1" applyAlignment="1">
      <alignment horizontal="right"/>
    </xf>
    <xf numFmtId="0" fontId="8" fillId="4" borderId="5" xfId="0" applyFont="1" applyFill="1" applyBorder="1" applyAlignment="1">
      <alignment vertical="center" wrapText="1"/>
    </xf>
    <xf numFmtId="0" fontId="10" fillId="0" borderId="0" xfId="0" applyFont="1" applyAlignment="1">
      <alignment horizontal="center" vertical="center" wrapText="1"/>
    </xf>
    <xf numFmtId="0" fontId="14" fillId="0" borderId="0" xfId="0" applyFont="1"/>
    <xf numFmtId="0" fontId="14" fillId="0" borderId="0" xfId="0" applyFont="1" applyAlignment="1">
      <alignment vertical="top" wrapText="1"/>
    </xf>
    <xf numFmtId="0" fontId="15" fillId="0" borderId="0" xfId="0" applyFont="1" applyAlignment="1">
      <alignment horizontal="left" vertical="top" wrapText="1" indent="5"/>
    </xf>
    <xf numFmtId="0" fontId="14" fillId="8" borderId="0" xfId="0" applyFont="1" applyFill="1" applyAlignment="1">
      <alignment vertical="top" wrapText="1"/>
    </xf>
    <xf numFmtId="49" fontId="10" fillId="4" borderId="5" xfId="0" quotePrefix="1" applyNumberFormat="1" applyFont="1" applyFill="1" applyBorder="1" applyAlignment="1">
      <alignment horizontal="left" vertical="center" wrapText="1"/>
    </xf>
    <xf numFmtId="0" fontId="12" fillId="0" borderId="3" xfId="0" applyFont="1" applyBorder="1" applyAlignment="1">
      <alignment horizontal="left" vertical="center" wrapText="1"/>
    </xf>
    <xf numFmtId="2" fontId="10" fillId="0" borderId="4" xfId="0" applyNumberFormat="1" applyFont="1" applyBorder="1" applyAlignment="1" applyProtection="1">
      <alignment horizontal="center" wrapText="1"/>
      <protection locked="0"/>
    </xf>
    <xf numFmtId="4" fontId="0" fillId="0" borderId="8" xfId="0" applyNumberFormat="1" applyBorder="1" applyAlignment="1">
      <alignment horizontal="right"/>
    </xf>
    <xf numFmtId="0" fontId="12" fillId="0" borderId="0" xfId="0" applyFont="1" applyAlignment="1">
      <alignment horizontal="center" vertical="center" wrapText="1"/>
    </xf>
    <xf numFmtId="49" fontId="18" fillId="7" borderId="2" xfId="0" applyNumberFormat="1" applyFont="1" applyFill="1" applyBorder="1" applyAlignment="1">
      <alignment horizontal="left" vertical="center" wrapText="1"/>
    </xf>
    <xf numFmtId="2" fontId="10" fillId="6" borderId="3" xfId="0" applyNumberFormat="1" applyFont="1" applyFill="1" applyBorder="1" applyAlignment="1">
      <alignment horizontal="center" wrapText="1"/>
    </xf>
    <xf numFmtId="4" fontId="8" fillId="9" borderId="2" xfId="0" applyNumberFormat="1" applyFont="1" applyFill="1" applyBorder="1" applyAlignment="1">
      <alignment horizontal="right"/>
    </xf>
    <xf numFmtId="1" fontId="8" fillId="3" borderId="2" xfId="1" applyNumberFormat="1" applyFont="1" applyFill="1" applyBorder="1" applyAlignment="1" applyProtection="1">
      <alignment horizontal="right" vertical="center"/>
      <protection locked="0"/>
    </xf>
    <xf numFmtId="0" fontId="10" fillId="9" borderId="3" xfId="0" applyFont="1" applyFill="1" applyBorder="1" applyAlignment="1">
      <alignment vertical="center"/>
    </xf>
    <xf numFmtId="0" fontId="10" fillId="9" borderId="4" xfId="0" applyFont="1" applyFill="1" applyBorder="1" applyAlignment="1">
      <alignment vertical="center"/>
    </xf>
    <xf numFmtId="49" fontId="11" fillId="0" borderId="0" xfId="0" applyNumberFormat="1" applyFont="1" applyAlignment="1">
      <alignment horizontal="left"/>
    </xf>
    <xf numFmtId="49" fontId="8" fillId="0" borderId="0" xfId="0" applyNumberFormat="1" applyFont="1" applyAlignment="1">
      <alignment horizontal="left" vertical="top"/>
    </xf>
    <xf numFmtId="49" fontId="11" fillId="0" borderId="0" xfId="0" applyNumberFormat="1" applyFont="1" applyAlignment="1" applyProtection="1">
      <alignment horizontal="left"/>
      <protection hidden="1"/>
    </xf>
    <xf numFmtId="0" fontId="0" fillId="0" borderId="0" xfId="0" applyProtection="1">
      <protection hidden="1"/>
    </xf>
    <xf numFmtId="0" fontId="0" fillId="0" borderId="0" xfId="0" applyAlignment="1" applyProtection="1">
      <alignment horizontal="right"/>
      <protection hidden="1"/>
    </xf>
    <xf numFmtId="0" fontId="0" fillId="0" borderId="0" xfId="0" applyAlignment="1">
      <alignment horizontal="right" wrapText="1"/>
    </xf>
    <xf numFmtId="4" fontId="0" fillId="0" borderId="0" xfId="0" applyNumberFormat="1" applyAlignment="1">
      <alignment horizontal="right" wrapText="1"/>
    </xf>
    <xf numFmtId="0" fontId="12" fillId="0" borderId="0" xfId="0" applyFont="1" applyAlignment="1">
      <alignment vertical="top" wrapText="1"/>
    </xf>
    <xf numFmtId="0" fontId="20" fillId="0" borderId="0" xfId="0" applyFont="1" applyAlignment="1">
      <alignment vertical="top" wrapText="1"/>
    </xf>
    <xf numFmtId="0" fontId="0" fillId="0" borderId="0" xfId="0" applyAlignment="1" applyProtection="1">
      <alignment horizontal="right" wrapText="1"/>
      <protection hidden="1"/>
    </xf>
    <xf numFmtId="0" fontId="13" fillId="0" borderId="0" xfId="0" applyFont="1"/>
    <xf numFmtId="0" fontId="4" fillId="0" borderId="0" xfId="0" applyFont="1" applyAlignment="1">
      <alignment horizontal="left" wrapText="1"/>
    </xf>
    <xf numFmtId="0" fontId="22" fillId="0" borderId="0" xfId="0" applyFont="1" applyAlignment="1">
      <alignment horizontal="center"/>
    </xf>
    <xf numFmtId="0" fontId="10" fillId="0" borderId="0" xfId="2"/>
    <xf numFmtId="0" fontId="8" fillId="0" borderId="0" xfId="2" applyFont="1"/>
    <xf numFmtId="0" fontId="8" fillId="2" borderId="2" xfId="2" applyFont="1" applyFill="1" applyBorder="1"/>
    <xf numFmtId="0" fontId="8" fillId="2" borderId="3" xfId="2" applyFont="1" applyFill="1" applyBorder="1" applyAlignment="1">
      <alignment wrapText="1"/>
    </xf>
    <xf numFmtId="0" fontId="8" fillId="2" borderId="2" xfId="2" applyFont="1" applyFill="1" applyBorder="1" applyAlignment="1">
      <alignment wrapText="1"/>
    </xf>
    <xf numFmtId="0" fontId="8" fillId="8" borderId="0" xfId="2" applyFont="1" applyFill="1" applyAlignment="1">
      <alignment wrapText="1"/>
    </xf>
    <xf numFmtId="0" fontId="10" fillId="0" borderId="2" xfId="2" applyBorder="1"/>
    <xf numFmtId="164" fontId="10" fillId="0" borderId="3" xfId="2" applyNumberFormat="1" applyBorder="1"/>
    <xf numFmtId="4" fontId="10" fillId="0" borderId="2" xfId="2" applyNumberFormat="1" applyBorder="1" applyAlignment="1">
      <alignment vertical="top"/>
    </xf>
    <xf numFmtId="165" fontId="10" fillId="8" borderId="0" xfId="2" applyNumberFormat="1" applyFill="1" applyAlignment="1">
      <alignment horizontal="center"/>
    </xf>
    <xf numFmtId="164" fontId="10" fillId="0" borderId="0" xfId="2" applyNumberFormat="1"/>
    <xf numFmtId="0" fontId="10" fillId="0" borderId="2" xfId="2" applyBorder="1" applyAlignment="1">
      <alignment horizontal="right"/>
    </xf>
    <xf numFmtId="164" fontId="10" fillId="10" borderId="2" xfId="2" applyNumberFormat="1" applyFill="1" applyBorder="1"/>
    <xf numFmtId="164" fontId="10" fillId="0" borderId="2" xfId="2" applyNumberFormat="1" applyBorder="1"/>
    <xf numFmtId="0" fontId="24" fillId="0" borderId="0" xfId="0" applyFont="1"/>
    <xf numFmtId="0" fontId="25" fillId="0" borderId="0" xfId="0" applyFont="1" applyAlignment="1">
      <alignment horizontal="justify" vertical="top" wrapText="1"/>
    </xf>
    <xf numFmtId="0" fontId="0" fillId="0" borderId="2" xfId="0" applyBorder="1"/>
    <xf numFmtId="49" fontId="28" fillId="0" borderId="2" xfId="0" applyNumberFormat="1" applyFont="1" applyBorder="1" applyAlignment="1">
      <alignment horizontal="left" vertical="top" wrapText="1"/>
    </xf>
    <xf numFmtId="0" fontId="28" fillId="11" borderId="2" xfId="0" applyFont="1" applyFill="1" applyBorder="1" applyAlignment="1">
      <alignment horizontal="center" vertical="top" wrapText="1"/>
    </xf>
    <xf numFmtId="0" fontId="2" fillId="0" borderId="2" xfId="0" applyFont="1" applyBorder="1" applyAlignment="1">
      <alignment horizontal="left" vertical="top" wrapText="1"/>
    </xf>
    <xf numFmtId="0" fontId="29" fillId="11" borderId="2" xfId="0" applyFont="1" applyFill="1" applyBorder="1" applyAlignment="1">
      <alignment horizontal="center" vertical="top" wrapText="1"/>
    </xf>
    <xf numFmtId="0" fontId="28" fillId="0" borderId="2" xfId="0" applyFont="1" applyBorder="1" applyAlignment="1">
      <alignment horizontal="left" vertical="center"/>
    </xf>
    <xf numFmtId="0" fontId="28" fillId="11" borderId="2" xfId="0" applyFont="1" applyFill="1" applyBorder="1" applyAlignment="1">
      <alignment horizontal="left" vertical="center"/>
    </xf>
    <xf numFmtId="0" fontId="32" fillId="0" borderId="2" xfId="0" applyFont="1" applyBorder="1" applyAlignment="1">
      <alignment vertical="top" wrapText="1"/>
    </xf>
    <xf numFmtId="49" fontId="12" fillId="0" borderId="2" xfId="0" applyNumberFormat="1" applyFont="1" applyBorder="1" applyAlignment="1">
      <alignment horizontal="left" vertical="center" wrapText="1"/>
    </xf>
    <xf numFmtId="4" fontId="0" fillId="0" borderId="2" xfId="0" applyNumberFormat="1" applyBorder="1" applyAlignment="1">
      <alignment horizontal="center" wrapText="1"/>
    </xf>
    <xf numFmtId="4" fontId="0" fillId="0" borderId="2" xfId="0" applyNumberFormat="1" applyBorder="1" applyAlignment="1">
      <alignment horizontal="right" wrapText="1"/>
    </xf>
    <xf numFmtId="0" fontId="34" fillId="0" borderId="0" xfId="0" applyFont="1"/>
    <xf numFmtId="0" fontId="35" fillId="0" borderId="0" xfId="0" applyFont="1" applyAlignment="1">
      <alignment horizontal="left"/>
    </xf>
    <xf numFmtId="0" fontId="17" fillId="0" borderId="0" xfId="0" applyFont="1" applyAlignment="1">
      <alignment horizontal="left" vertical="center"/>
    </xf>
    <xf numFmtId="2" fontId="10" fillId="14" borderId="2" xfId="0" applyNumberFormat="1" applyFont="1" applyFill="1" applyBorder="1" applyAlignment="1" applyProtection="1">
      <alignment horizontal="center" wrapText="1"/>
      <protection locked="0"/>
    </xf>
    <xf numFmtId="0" fontId="8" fillId="13" borderId="2" xfId="0" applyFont="1" applyFill="1" applyBorder="1" applyAlignment="1">
      <alignment horizontal="center" vertical="center" wrapText="1"/>
    </xf>
    <xf numFmtId="2" fontId="10" fillId="15" borderId="2" xfId="0" applyNumberFormat="1" applyFont="1" applyFill="1" applyBorder="1" applyAlignment="1" applyProtection="1">
      <alignment horizontal="center" wrapText="1"/>
      <protection locked="0"/>
    </xf>
    <xf numFmtId="4" fontId="13" fillId="15" borderId="2" xfId="0" applyNumberFormat="1" applyFont="1" applyFill="1" applyBorder="1" applyAlignment="1">
      <alignment horizontal="right"/>
    </xf>
    <xf numFmtId="0" fontId="8" fillId="15" borderId="5" xfId="0" applyFont="1" applyFill="1" applyBorder="1" applyAlignment="1">
      <alignment vertical="center" wrapText="1"/>
    </xf>
    <xf numFmtId="49" fontId="0" fillId="0" borderId="2" xfId="0" applyNumberFormat="1" applyBorder="1" applyAlignment="1">
      <alignment horizontal="left"/>
    </xf>
    <xf numFmtId="0" fontId="8" fillId="14" borderId="5" xfId="0" applyFont="1" applyFill="1" applyBorder="1" applyAlignment="1">
      <alignment vertical="center" wrapText="1"/>
    </xf>
    <xf numFmtId="49" fontId="12" fillId="0" borderId="2" xfId="0" applyNumberFormat="1" applyFont="1" applyBorder="1" applyAlignment="1">
      <alignment horizontal="center" vertical="center" wrapText="1"/>
    </xf>
    <xf numFmtId="0" fontId="0" fillId="0" borderId="0" xfId="0" applyAlignment="1">
      <alignment horizontal="center"/>
    </xf>
    <xf numFmtId="0" fontId="12" fillId="0" borderId="0" xfId="0" applyFont="1" applyAlignment="1">
      <alignment horizontal="left" vertical="center" wrapText="1"/>
    </xf>
    <xf numFmtId="0" fontId="0" fillId="0" borderId="0" xfId="0" applyAlignment="1">
      <alignment horizontal="left" vertical="center" wrapText="1"/>
    </xf>
    <xf numFmtId="0" fontId="8" fillId="0" borderId="5" xfId="0" applyFont="1" applyBorder="1" applyAlignment="1">
      <alignment vertical="center" wrapText="1"/>
    </xf>
    <xf numFmtId="49" fontId="10" fillId="0" borderId="2" xfId="0" quotePrefix="1" applyNumberFormat="1" applyFont="1" applyBorder="1" applyAlignment="1">
      <alignment horizontal="left" wrapText="1"/>
    </xf>
    <xf numFmtId="49" fontId="10" fillId="0" borderId="2" xfId="0" applyNumberFormat="1" applyFont="1" applyBorder="1" applyAlignment="1">
      <alignment horizontal="left" wrapText="1"/>
    </xf>
    <xf numFmtId="49" fontId="10" fillId="0" borderId="5" xfId="0" applyNumberFormat="1" applyFont="1" applyBorder="1" applyAlignment="1">
      <alignment horizontal="left" wrapText="1"/>
    </xf>
    <xf numFmtId="49" fontId="0" fillId="0" borderId="2" xfId="0" applyNumberFormat="1" applyBorder="1"/>
    <xf numFmtId="0" fontId="0" fillId="0" borderId="7" xfId="0" applyBorder="1" applyAlignment="1">
      <alignment wrapText="1"/>
    </xf>
    <xf numFmtId="0" fontId="33" fillId="0" borderId="7" xfId="0" applyFont="1" applyBorder="1" applyAlignment="1">
      <alignment horizontal="left" vertical="center" wrapText="1"/>
    </xf>
    <xf numFmtId="4" fontId="13" fillId="16" borderId="2" xfId="0" applyNumberFormat="1" applyFont="1" applyFill="1" applyBorder="1" applyAlignment="1">
      <alignment horizontal="right"/>
    </xf>
    <xf numFmtId="2" fontId="10" fillId="17" borderId="2" xfId="0" applyNumberFormat="1" applyFont="1" applyFill="1" applyBorder="1" applyAlignment="1" applyProtection="1">
      <alignment horizontal="center" wrapText="1"/>
      <protection locked="0"/>
    </xf>
    <xf numFmtId="0" fontId="7" fillId="12" borderId="2" xfId="0" applyFont="1" applyFill="1" applyBorder="1" applyAlignment="1">
      <alignment horizontal="justify" vertical="center" wrapText="1"/>
    </xf>
    <xf numFmtId="0" fontId="7" fillId="12" borderId="2"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0" fontId="39" fillId="19" borderId="2" xfId="0" applyFont="1" applyFill="1" applyBorder="1" applyAlignment="1">
      <alignment horizontal="left"/>
    </xf>
    <xf numFmtId="0" fontId="41" fillId="19" borderId="2" xfId="0" applyFont="1" applyFill="1" applyBorder="1" applyAlignment="1">
      <alignment horizontal="center" wrapText="1"/>
    </xf>
    <xf numFmtId="0" fontId="7" fillId="19" borderId="2" xfId="0" applyFont="1" applyFill="1" applyBorder="1" applyAlignment="1">
      <alignment horizontal="center" wrapText="1"/>
    </xf>
    <xf numFmtId="0" fontId="42" fillId="19" borderId="2" xfId="0" applyFont="1" applyFill="1" applyBorder="1" applyAlignment="1">
      <alignment horizontal="center" wrapText="1"/>
    </xf>
    <xf numFmtId="0" fontId="43" fillId="19" borderId="0" xfId="0" applyFont="1" applyFill="1" applyAlignment="1">
      <alignment horizontal="center" wrapText="1"/>
    </xf>
    <xf numFmtId="0" fontId="44" fillId="19" borderId="0" xfId="0" applyFont="1" applyFill="1"/>
    <xf numFmtId="0" fontId="40" fillId="19" borderId="0" xfId="0" applyFont="1" applyFill="1"/>
    <xf numFmtId="0" fontId="7" fillId="0" borderId="2" xfId="0" applyFont="1" applyBorder="1" applyAlignment="1">
      <alignment vertical="center"/>
    </xf>
    <xf numFmtId="0" fontId="38" fillId="0" borderId="2" xfId="0" applyFont="1" applyBorder="1" applyAlignment="1">
      <alignment vertical="center" wrapTex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26" fillId="0" borderId="0" xfId="0" applyFont="1" applyAlignment="1">
      <alignment horizontal="center" vertical="center" wrapText="1"/>
    </xf>
    <xf numFmtId="0" fontId="45" fillId="0" borderId="0" xfId="0" applyFont="1"/>
    <xf numFmtId="0" fontId="25" fillId="0" borderId="0" xfId="0" applyFont="1"/>
    <xf numFmtId="0" fontId="38" fillId="0" borderId="2" xfId="0" applyFont="1" applyBorder="1" applyAlignment="1">
      <alignment vertical="center"/>
    </xf>
    <xf numFmtId="0" fontId="38" fillId="8" borderId="2" xfId="0" applyFont="1" applyFill="1" applyBorder="1" applyAlignment="1">
      <alignment vertical="center" wrapText="1"/>
    </xf>
    <xf numFmtId="0" fontId="38" fillId="8" borderId="2" xfId="0" applyFont="1" applyFill="1" applyBorder="1" applyAlignment="1">
      <alignment horizontal="center" vertical="center"/>
    </xf>
    <xf numFmtId="0" fontId="25" fillId="0" borderId="0" xfId="0" applyFont="1" applyAlignment="1">
      <alignment vertical="center" wrapText="1"/>
    </xf>
    <xf numFmtId="0" fontId="26" fillId="0" borderId="0" xfId="0" applyFont="1"/>
    <xf numFmtId="0" fontId="43" fillId="0" borderId="0" xfId="0" applyFont="1" applyAlignment="1">
      <alignment horizontal="center" vertical="center" wrapText="1"/>
    </xf>
    <xf numFmtId="0" fontId="44" fillId="0" borderId="0" xfId="0" applyFont="1"/>
    <xf numFmtId="0" fontId="40" fillId="0" borderId="0" xfId="0" applyFont="1"/>
    <xf numFmtId="0" fontId="38" fillId="0" borderId="2" xfId="0" applyFont="1" applyBorder="1"/>
    <xf numFmtId="0" fontId="38" fillId="0" borderId="2" xfId="0" applyFont="1" applyBorder="1" applyAlignment="1">
      <alignment horizontal="center"/>
    </xf>
    <xf numFmtId="0" fontId="38" fillId="8" borderId="2" xfId="0" applyFont="1" applyFill="1" applyBorder="1" applyAlignment="1">
      <alignment horizontal="center" vertical="center" wrapText="1"/>
    </xf>
    <xf numFmtId="0" fontId="25" fillId="8" borderId="0" xfId="0" applyFont="1" applyFill="1"/>
    <xf numFmtId="0" fontId="25" fillId="0" borderId="0" xfId="0" applyFont="1" applyAlignment="1">
      <alignment wrapText="1"/>
    </xf>
    <xf numFmtId="0" fontId="25" fillId="0" borderId="0" xfId="0" applyFont="1" applyAlignment="1">
      <alignment horizontal="center" wrapText="1"/>
    </xf>
    <xf numFmtId="0" fontId="38" fillId="0" borderId="0" xfId="0" applyFont="1" applyAlignment="1">
      <alignment horizontal="center"/>
    </xf>
    <xf numFmtId="0" fontId="48" fillId="0" borderId="0" xfId="0" applyFont="1" applyAlignment="1">
      <alignment horizontal="left" vertical="top" wrapText="1"/>
    </xf>
    <xf numFmtId="0" fontId="48" fillId="0" borderId="0" xfId="0" applyFont="1" applyAlignment="1">
      <alignment horizontal="center" vertical="center" wrapText="1"/>
    </xf>
    <xf numFmtId="0" fontId="0" fillId="0" borderId="0" xfId="0" applyAlignment="1">
      <alignment horizontal="left" vertical="top"/>
    </xf>
    <xf numFmtId="0" fontId="49" fillId="0" borderId="2" xfId="0" applyFont="1" applyBorder="1" applyAlignment="1">
      <alignment vertical="top"/>
    </xf>
    <xf numFmtId="0" fontId="50" fillId="19" borderId="2" xfId="0" applyFont="1" applyFill="1" applyBorder="1" applyAlignment="1">
      <alignment horizontal="center" wrapText="1"/>
    </xf>
    <xf numFmtId="0" fontId="51" fillId="0" borderId="2" xfId="0" applyFont="1" applyBorder="1" applyAlignment="1">
      <alignment horizontal="left" vertical="top" wrapText="1"/>
    </xf>
    <xf numFmtId="0" fontId="52" fillId="0" borderId="2" xfId="0" applyFont="1" applyBorder="1" applyAlignment="1">
      <alignment vertical="top" wrapText="1"/>
    </xf>
    <xf numFmtId="0" fontId="53" fillId="0" borderId="2" xfId="0" applyFont="1" applyBorder="1" applyAlignment="1">
      <alignment vertical="top" wrapText="1"/>
    </xf>
    <xf numFmtId="0" fontId="53" fillId="0" borderId="2" xfId="0" applyFont="1" applyBorder="1"/>
    <xf numFmtId="0" fontId="50" fillId="0" borderId="2" xfId="0" applyFont="1" applyBorder="1" applyAlignment="1">
      <alignment horizontal="left" vertical="top"/>
    </xf>
    <xf numFmtId="0" fontId="22" fillId="0" borderId="0" xfId="0" applyFont="1" applyAlignment="1">
      <alignment horizontal="left" vertical="top"/>
    </xf>
    <xf numFmtId="0" fontId="23" fillId="0" borderId="0" xfId="0" applyFont="1" applyAlignment="1">
      <alignment horizontal="center" wrapText="1"/>
    </xf>
    <xf numFmtId="0" fontId="0" fillId="0" borderId="0" xfId="0" applyAlignment="1">
      <alignment horizontal="left" vertical="top" wrapText="1"/>
    </xf>
    <xf numFmtId="0" fontId="50" fillId="17" borderId="2" xfId="0" applyFont="1" applyFill="1" applyBorder="1" applyAlignment="1">
      <alignment horizontal="center" vertical="center" wrapText="1"/>
    </xf>
    <xf numFmtId="0" fontId="50" fillId="17" borderId="2" xfId="0" applyFont="1" applyFill="1" applyBorder="1" applyAlignment="1">
      <alignment horizontal="center"/>
    </xf>
    <xf numFmtId="0" fontId="54" fillId="0" borderId="0" xfId="0" applyFont="1"/>
    <xf numFmtId="0" fontId="37" fillId="0" borderId="0" xfId="0" applyFont="1"/>
    <xf numFmtId="0" fontId="53" fillId="0" borderId="0" xfId="0" applyFont="1"/>
    <xf numFmtId="0" fontId="55" fillId="0" borderId="0" xfId="0" applyFont="1"/>
    <xf numFmtId="0" fontId="57" fillId="0" borderId="0" xfId="0" applyFont="1"/>
    <xf numFmtId="0" fontId="53" fillId="0" borderId="0" xfId="0" applyFont="1" applyProtection="1">
      <protection locked="0"/>
    </xf>
    <xf numFmtId="0" fontId="57" fillId="0" borderId="0" xfId="0" applyFont="1" applyAlignment="1">
      <alignment horizontal="left"/>
    </xf>
    <xf numFmtId="0" fontId="53" fillId="0" borderId="0" xfId="0" applyFont="1" applyAlignment="1">
      <alignment horizontal="center"/>
    </xf>
    <xf numFmtId="49" fontId="57" fillId="0" borderId="2" xfId="0" applyNumberFormat="1" applyFont="1" applyBorder="1" applyAlignment="1">
      <alignment horizontal="right" vertical="top"/>
    </xf>
    <xf numFmtId="49" fontId="57" fillId="0" borderId="2" xfId="0" applyNumberFormat="1" applyFont="1" applyBorder="1" applyAlignment="1">
      <alignment horizontal="left" vertical="top"/>
    </xf>
    <xf numFmtId="0" fontId="58" fillId="0" borderId="2" xfId="0" applyFont="1" applyBorder="1" applyAlignment="1">
      <alignment horizontal="center"/>
    </xf>
    <xf numFmtId="0" fontId="58" fillId="0" borderId="3" xfId="0" applyFont="1" applyBorder="1" applyAlignment="1">
      <alignment horizontal="center"/>
    </xf>
    <xf numFmtId="49" fontId="58" fillId="0" borderId="2" xfId="0" applyNumberFormat="1" applyFont="1" applyBorder="1" applyAlignment="1">
      <alignment horizontal="center"/>
    </xf>
    <xf numFmtId="0" fontId="57" fillId="0" borderId="2" xfId="0" applyFont="1" applyBorder="1" applyAlignment="1">
      <alignment horizontal="right" vertical="top"/>
    </xf>
    <xf numFmtId="166" fontId="53" fillId="17" borderId="2" xfId="0" applyNumberFormat="1" applyFont="1" applyFill="1" applyBorder="1" applyAlignment="1" applyProtection="1">
      <alignment horizontal="center"/>
      <protection locked="0"/>
    </xf>
    <xf numFmtId="166" fontId="53" fillId="17" borderId="3" xfId="0" applyNumberFormat="1" applyFont="1" applyFill="1" applyBorder="1" applyAlignment="1" applyProtection="1">
      <alignment horizontal="center"/>
      <protection locked="0"/>
    </xf>
    <xf numFmtId="166" fontId="59" fillId="0" borderId="3" xfId="0" applyNumberFormat="1" applyFont="1" applyBorder="1" applyAlignment="1">
      <alignment horizontal="center"/>
    </xf>
    <xf numFmtId="166" fontId="59" fillId="0" borderId="4" xfId="0" applyNumberFormat="1" applyFont="1" applyBorder="1" applyAlignment="1">
      <alignment horizontal="center"/>
    </xf>
    <xf numFmtId="166" fontId="37" fillId="0" borderId="3" xfId="0" applyNumberFormat="1" applyFont="1" applyBorder="1" applyAlignment="1">
      <alignment horizontal="center"/>
    </xf>
    <xf numFmtId="166" fontId="37" fillId="0" borderId="4" xfId="0" applyNumberFormat="1" applyFont="1" applyBorder="1" applyAlignment="1">
      <alignment horizontal="center"/>
    </xf>
    <xf numFmtId="166" fontId="37" fillId="0" borderId="8" xfId="0" applyNumberFormat="1" applyFont="1" applyBorder="1" applyAlignment="1">
      <alignment horizontal="center"/>
    </xf>
    <xf numFmtId="166" fontId="37" fillId="0" borderId="3" xfId="0" applyNumberFormat="1" applyFont="1" applyBorder="1"/>
    <xf numFmtId="166" fontId="37" fillId="0" borderId="4" xfId="0" applyNumberFormat="1" applyFont="1" applyBorder="1"/>
    <xf numFmtId="166" fontId="37" fillId="0" borderId="8" xfId="0" applyNumberFormat="1" applyFont="1" applyBorder="1"/>
    <xf numFmtId="9" fontId="13" fillId="0" borderId="0" xfId="0" applyNumberFormat="1" applyFont="1"/>
    <xf numFmtId="0" fontId="57" fillId="0" borderId="2" xfId="0" applyFont="1" applyBorder="1" applyAlignment="1">
      <alignment horizontal="right"/>
    </xf>
    <xf numFmtId="0" fontId="51" fillId="0" borderId="2" xfId="0" applyFont="1" applyBorder="1" applyAlignment="1">
      <alignment wrapText="1"/>
    </xf>
    <xf numFmtId="0" fontId="57" fillId="0" borderId="2" xfId="0" applyFont="1" applyBorder="1" applyAlignment="1">
      <alignment horizontal="right" wrapText="1"/>
    </xf>
    <xf numFmtId="0" fontId="5" fillId="0" borderId="2" xfId="0" applyFont="1" applyBorder="1" applyAlignment="1">
      <alignment horizontal="right" wrapText="1"/>
    </xf>
    <xf numFmtId="0" fontId="54" fillId="0" borderId="0" xfId="0" applyFont="1" applyAlignment="1">
      <alignment vertical="top"/>
    </xf>
    <xf numFmtId="0" fontId="61" fillId="0" borderId="0" xfId="0" applyFont="1"/>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vertical="top" wrapText="1"/>
    </xf>
    <xf numFmtId="0" fontId="5" fillId="17" borderId="11" xfId="0" applyFont="1" applyFill="1" applyBorder="1" applyAlignment="1">
      <alignment vertical="center" wrapText="1"/>
    </xf>
    <xf numFmtId="0" fontId="22" fillId="7" borderId="2" xfId="0" applyFont="1" applyFill="1" applyBorder="1" applyAlignment="1">
      <alignment wrapText="1"/>
    </xf>
    <xf numFmtId="0" fontId="5" fillId="7" borderId="2" xfId="0" applyFont="1" applyFill="1" applyBorder="1" applyAlignment="1">
      <alignment horizontal="center" vertical="center" wrapText="1"/>
    </xf>
    <xf numFmtId="0" fontId="5" fillId="4" borderId="2" xfId="0" applyFont="1" applyFill="1" applyBorder="1" applyAlignment="1">
      <alignment vertical="top" wrapText="1"/>
    </xf>
    <xf numFmtId="0" fontId="0" fillId="4" borderId="2" xfId="0" applyFill="1" applyBorder="1" applyAlignment="1">
      <alignment horizontal="left" vertical="top" wrapText="1"/>
    </xf>
    <xf numFmtId="0" fontId="63" fillId="18" borderId="2" xfId="5" applyFont="1" applyBorder="1" applyAlignment="1">
      <alignment horizontal="left"/>
    </xf>
    <xf numFmtId="14" fontId="36" fillId="18" borderId="2" xfId="5" applyNumberFormat="1" applyBorder="1" applyAlignment="1" applyProtection="1">
      <alignment horizontal="left" wrapText="1"/>
    </xf>
    <xf numFmtId="14" fontId="36" fillId="0" borderId="0" xfId="5" applyNumberFormat="1" applyFill="1" applyBorder="1" applyAlignment="1">
      <alignment vertical="top" wrapText="1"/>
    </xf>
    <xf numFmtId="0" fontId="63" fillId="0" borderId="0" xfId="5" applyFont="1" applyFill="1" applyBorder="1" applyAlignment="1">
      <alignment horizontal="left" vertical="top"/>
    </xf>
    <xf numFmtId="14" fontId="36" fillId="0" borderId="0" xfId="5" applyNumberFormat="1" applyFill="1" applyBorder="1" applyAlignment="1">
      <alignment horizontal="left" vertical="top" wrapText="1"/>
    </xf>
    <xf numFmtId="0" fontId="57" fillId="17" borderId="2" xfId="0" applyFont="1" applyFill="1" applyBorder="1" applyAlignment="1" applyProtection="1">
      <alignment vertical="top"/>
      <protection locked="0"/>
    </xf>
    <xf numFmtId="0" fontId="53" fillId="17" borderId="2" xfId="0" applyFont="1" applyFill="1" applyBorder="1" applyAlignment="1" applyProtection="1">
      <alignment vertical="top" wrapText="1"/>
      <protection locked="0"/>
    </xf>
    <xf numFmtId="49" fontId="53" fillId="17" borderId="2" xfId="0" applyNumberFormat="1" applyFont="1" applyFill="1" applyBorder="1" applyAlignment="1" applyProtection="1">
      <alignment vertical="top" wrapText="1"/>
      <protection locked="0"/>
    </xf>
    <xf numFmtId="0" fontId="31" fillId="17" borderId="2" xfId="3" applyFill="1" applyBorder="1" applyAlignment="1" applyProtection="1">
      <alignment vertical="top" wrapText="1"/>
      <protection locked="0"/>
    </xf>
    <xf numFmtId="0" fontId="53" fillId="8" borderId="10" xfId="0" applyFont="1" applyFill="1" applyBorder="1"/>
    <xf numFmtId="0" fontId="53" fillId="17" borderId="5" xfId="0" applyFont="1" applyFill="1" applyBorder="1" applyAlignment="1">
      <alignment wrapText="1"/>
    </xf>
    <xf numFmtId="0" fontId="53" fillId="8" borderId="10" xfId="0" applyFont="1" applyFill="1" applyBorder="1" applyAlignment="1">
      <alignment vertical="top" wrapText="1"/>
    </xf>
    <xf numFmtId="0" fontId="53" fillId="17" borderId="5" xfId="0" applyFont="1" applyFill="1" applyBorder="1" applyAlignment="1">
      <alignment horizontal="left" vertical="top" wrapText="1"/>
    </xf>
    <xf numFmtId="0" fontId="53" fillId="17" borderId="5" xfId="0" applyFont="1" applyFill="1" applyBorder="1"/>
    <xf numFmtId="0" fontId="53" fillId="8" borderId="2" xfId="0" applyFont="1" applyFill="1" applyBorder="1"/>
    <xf numFmtId="0" fontId="53" fillId="17" borderId="2" xfId="0" applyFont="1" applyFill="1" applyBorder="1"/>
    <xf numFmtId="0" fontId="5" fillId="0" borderId="0" xfId="0" applyFont="1"/>
    <xf numFmtId="4" fontId="65" fillId="9" borderId="15" xfId="0" applyNumberFormat="1" applyFont="1" applyFill="1" applyBorder="1" applyAlignment="1" applyProtection="1">
      <alignment horizontal="right" vertical="center" wrapText="1"/>
      <protection locked="0"/>
    </xf>
    <xf numFmtId="4" fontId="65" fillId="9" borderId="16" xfId="0" applyNumberFormat="1" applyFont="1" applyFill="1" applyBorder="1" applyAlignment="1" applyProtection="1">
      <alignment horizontal="right" vertical="center" wrapText="1"/>
      <protection locked="0"/>
    </xf>
    <xf numFmtId="2" fontId="65" fillId="9" borderId="15" xfId="0" applyNumberFormat="1" applyFont="1" applyFill="1" applyBorder="1" applyAlignment="1" applyProtection="1">
      <alignment horizontal="right" vertical="center" wrapText="1"/>
      <protection locked="0"/>
    </xf>
    <xf numFmtId="0" fontId="4" fillId="0" borderId="0" xfId="0" applyFont="1"/>
    <xf numFmtId="0" fontId="5" fillId="0" borderId="0" xfId="0" applyFont="1" applyAlignment="1">
      <alignment horizontal="right"/>
    </xf>
    <xf numFmtId="9" fontId="0" fillId="0" borderId="0" xfId="1" applyFont="1" applyFill="1" applyBorder="1"/>
    <xf numFmtId="9" fontId="0" fillId="0" borderId="0" xfId="1" applyFont="1" applyFill="1" applyBorder="1" applyAlignment="1">
      <alignment horizontal="right"/>
    </xf>
    <xf numFmtId="44" fontId="0" fillId="0" borderId="0" xfId="4" applyFont="1" applyFill="1" applyBorder="1"/>
    <xf numFmtId="44" fontId="0" fillId="0" borderId="0" xfId="4" applyFont="1" applyFill="1" applyBorder="1" applyAlignment="1">
      <alignment horizontal="right"/>
    </xf>
    <xf numFmtId="4" fontId="13" fillId="6" borderId="3" xfId="0" applyNumberFormat="1" applyFont="1" applyFill="1" applyBorder="1" applyAlignment="1">
      <alignment horizontal="right"/>
    </xf>
    <xf numFmtId="9" fontId="0" fillId="9" borderId="2" xfId="1" applyFont="1" applyFill="1" applyBorder="1" applyAlignment="1">
      <alignment horizontal="center" vertical="center" wrapText="1"/>
    </xf>
    <xf numFmtId="9" fontId="3" fillId="9" borderId="2" xfId="1" applyFont="1" applyFill="1" applyBorder="1" applyAlignment="1">
      <alignment horizontal="center" vertical="center" wrapText="1"/>
    </xf>
    <xf numFmtId="9" fontId="3" fillId="9" borderId="2" xfId="1" applyFont="1" applyFill="1" applyBorder="1" applyAlignment="1">
      <alignment horizontal="center" vertical="center"/>
    </xf>
    <xf numFmtId="0" fontId="67" fillId="0" borderId="0" xfId="0" applyFont="1"/>
    <xf numFmtId="0" fontId="7" fillId="0" borderId="2" xfId="0" applyFont="1" applyBorder="1" applyAlignment="1">
      <alignment vertical="center" wrapText="1"/>
    </xf>
    <xf numFmtId="0" fontId="10" fillId="20" borderId="2" xfId="2" applyFill="1" applyBorder="1" applyAlignment="1">
      <alignment horizontal="center"/>
    </xf>
    <xf numFmtId="0" fontId="7" fillId="0" borderId="2" xfId="0" applyFont="1" applyBorder="1" applyAlignment="1">
      <alignment vertical="top"/>
    </xf>
    <xf numFmtId="0" fontId="68" fillId="8" borderId="0" xfId="0" applyFont="1" applyFill="1" applyAlignment="1">
      <alignment horizontal="left" vertical="center" wrapText="1" indent="5"/>
    </xf>
    <xf numFmtId="0" fontId="70" fillId="0" borderId="2" xfId="0" applyFont="1" applyBorder="1" applyAlignment="1">
      <alignment wrapText="1"/>
    </xf>
    <xf numFmtId="0" fontId="51" fillId="8" borderId="2" xfId="0" applyFont="1" applyFill="1" applyBorder="1" applyAlignment="1">
      <alignment wrapText="1"/>
    </xf>
    <xf numFmtId="0" fontId="50" fillId="7" borderId="0" xfId="0" applyFont="1" applyFill="1" applyProtection="1">
      <protection locked="0"/>
    </xf>
    <xf numFmtId="0" fontId="50" fillId="7" borderId="0" xfId="0" applyFont="1" applyFill="1"/>
    <xf numFmtId="0" fontId="0" fillId="17" borderId="22" xfId="0" applyFill="1" applyBorder="1" applyAlignment="1">
      <alignment vertical="top" wrapText="1"/>
    </xf>
    <xf numFmtId="0" fontId="71" fillId="21" borderId="2" xfId="0" applyFont="1" applyFill="1" applyBorder="1" applyAlignment="1">
      <alignment wrapText="1"/>
    </xf>
    <xf numFmtId="0" fontId="71" fillId="21" borderId="7" xfId="0" applyFont="1" applyFill="1" applyBorder="1" applyAlignment="1">
      <alignment wrapText="1"/>
    </xf>
    <xf numFmtId="0" fontId="72" fillId="0" borderId="0" xfId="0" applyFont="1" applyAlignment="1">
      <alignment wrapText="1"/>
    </xf>
    <xf numFmtId="0" fontId="73" fillId="22" borderId="2" xfId="0" applyFont="1" applyFill="1" applyBorder="1" applyAlignment="1">
      <alignment vertical="top" wrapText="1"/>
    </xf>
    <xf numFmtId="0" fontId="73" fillId="22" borderId="6" xfId="0" applyFont="1" applyFill="1" applyBorder="1" applyAlignment="1">
      <alignment vertical="top" wrapText="1"/>
    </xf>
    <xf numFmtId="0" fontId="73" fillId="0" borderId="0" xfId="0" applyFont="1" applyAlignment="1">
      <alignment wrapText="1"/>
    </xf>
    <xf numFmtId="0" fontId="73" fillId="22" borderId="5" xfId="0" applyFont="1" applyFill="1" applyBorder="1" applyAlignment="1">
      <alignment vertical="top" wrapText="1"/>
    </xf>
    <xf numFmtId="0" fontId="73" fillId="0" borderId="0" xfId="0" applyFont="1"/>
    <xf numFmtId="0" fontId="41" fillId="0" borderId="2" xfId="0" applyFont="1" applyBorder="1" applyAlignment="1">
      <alignment horizontal="left" vertical="center"/>
    </xf>
    <xf numFmtId="0" fontId="38" fillId="0" borderId="2" xfId="0" applyFont="1" applyBorder="1" applyAlignment="1">
      <alignment wrapText="1"/>
    </xf>
    <xf numFmtId="0" fontId="38" fillId="0" borderId="2" xfId="0" applyFont="1" applyBorder="1" applyAlignment="1">
      <alignment horizontal="center" wrapText="1"/>
    </xf>
    <xf numFmtId="0" fontId="74" fillId="0" borderId="2" xfId="3" applyFont="1" applyBorder="1" applyAlignment="1">
      <alignment horizontal="center" vertical="center" wrapText="1"/>
    </xf>
    <xf numFmtId="0" fontId="75" fillId="0" borderId="2" xfId="0" applyFont="1" applyBorder="1"/>
    <xf numFmtId="0" fontId="7" fillId="0" borderId="2" xfId="0" applyFont="1" applyBorder="1" applyAlignment="1">
      <alignment horizontal="left" vertical="center" wrapText="1"/>
    </xf>
    <xf numFmtId="4" fontId="65" fillId="9" borderId="26" xfId="0" applyNumberFormat="1" applyFont="1" applyFill="1" applyBorder="1" applyAlignment="1" applyProtection="1">
      <alignment horizontal="right" vertical="center" wrapText="1"/>
      <protection locked="0"/>
    </xf>
    <xf numFmtId="9" fontId="3" fillId="9" borderId="3" xfId="1" applyFont="1" applyFill="1" applyBorder="1" applyAlignment="1">
      <alignment horizontal="center" vertical="center" wrapText="1"/>
    </xf>
    <xf numFmtId="0" fontId="7" fillId="8" borderId="2" xfId="0" applyFont="1" applyFill="1" applyBorder="1" applyAlignment="1">
      <alignment vertical="center"/>
    </xf>
    <xf numFmtId="9" fontId="0" fillId="9" borderId="2" xfId="1" applyFont="1" applyFill="1" applyBorder="1" applyAlignment="1">
      <alignment horizontal="center" vertical="center"/>
    </xf>
    <xf numFmtId="4" fontId="0" fillId="0" borderId="0" xfId="0" applyNumberFormat="1"/>
    <xf numFmtId="9" fontId="0" fillId="0" borderId="0" xfId="1" applyFont="1"/>
    <xf numFmtId="4" fontId="8" fillId="4" borderId="2" xfId="0" applyNumberFormat="1" applyFont="1" applyFill="1" applyBorder="1" applyAlignment="1">
      <alignment horizontal="right"/>
    </xf>
    <xf numFmtId="0" fontId="37" fillId="0" borderId="0" xfId="0" applyFont="1" applyAlignment="1">
      <alignment horizontal="right"/>
    </xf>
    <xf numFmtId="49" fontId="8" fillId="4" borderId="2" xfId="0" quotePrefix="1" applyNumberFormat="1" applyFont="1" applyFill="1" applyBorder="1" applyAlignment="1">
      <alignment horizontal="left" vertical="center" wrapText="1"/>
    </xf>
    <xf numFmtId="0" fontId="25" fillId="0" borderId="2" xfId="0" applyFont="1" applyBorder="1"/>
    <xf numFmtId="0" fontId="25" fillId="0" borderId="2" xfId="0" applyFont="1" applyBorder="1" applyAlignment="1">
      <alignment vertical="top"/>
    </xf>
    <xf numFmtId="0" fontId="78" fillId="8" borderId="2" xfId="0" applyFont="1" applyFill="1" applyBorder="1" applyAlignment="1">
      <alignment vertical="center" wrapText="1"/>
    </xf>
    <xf numFmtId="0" fontId="0" fillId="8" borderId="0" xfId="0" applyFill="1" applyAlignment="1">
      <alignment horizontal="center" vertical="center"/>
    </xf>
    <xf numFmtId="0" fontId="31" fillId="0" borderId="2" xfId="3" applyBorder="1" applyAlignment="1">
      <alignment vertical="center" wrapText="1"/>
    </xf>
    <xf numFmtId="0" fontId="0" fillId="17" borderId="2" xfId="0" applyFill="1" applyBorder="1" applyAlignment="1">
      <alignment horizontal="center" vertical="center"/>
    </xf>
    <xf numFmtId="4" fontId="13" fillId="6" borderId="2" xfId="0" applyNumberFormat="1" applyFont="1" applyFill="1" applyBorder="1" applyAlignment="1">
      <alignment horizontal="center" vertical="center"/>
    </xf>
    <xf numFmtId="4" fontId="13" fillId="15" borderId="2" xfId="0" applyNumberFormat="1" applyFont="1" applyFill="1" applyBorder="1" applyAlignment="1">
      <alignment horizontal="center" vertical="center"/>
    </xf>
    <xf numFmtId="0" fontId="40" fillId="19" borderId="2" xfId="0" applyFont="1" applyFill="1" applyBorder="1" applyAlignment="1">
      <alignment wrapText="1"/>
    </xf>
    <xf numFmtId="0" fontId="25" fillId="8" borderId="2" xfId="0" applyFont="1" applyFill="1" applyBorder="1" applyAlignment="1">
      <alignment wrapText="1"/>
    </xf>
    <xf numFmtId="49" fontId="57" fillId="0" borderId="2" xfId="0" applyNumberFormat="1" applyFont="1" applyBorder="1" applyAlignment="1">
      <alignment horizontal="right"/>
    </xf>
    <xf numFmtId="49" fontId="60" fillId="0" borderId="2" xfId="0" applyNumberFormat="1" applyFont="1" applyBorder="1" applyAlignment="1">
      <alignment horizontal="right"/>
    </xf>
    <xf numFmtId="16" fontId="57" fillId="0" borderId="2" xfId="0" applyNumberFormat="1" applyFont="1" applyBorder="1" applyAlignment="1">
      <alignment horizontal="right"/>
    </xf>
    <xf numFmtId="16" fontId="50" fillId="8" borderId="2" xfId="0" applyNumberFormat="1" applyFont="1" applyFill="1" applyBorder="1" applyAlignment="1">
      <alignment horizontal="right"/>
    </xf>
    <xf numFmtId="0" fontId="51" fillId="0" borderId="2" xfId="0" applyFont="1" applyBorder="1" applyAlignment="1">
      <alignment vertical="top" wrapText="1"/>
    </xf>
    <xf numFmtId="0" fontId="25" fillId="0" borderId="0" xfId="0" applyFont="1" applyFill="1" applyAlignment="1">
      <alignment wrapText="1"/>
    </xf>
    <xf numFmtId="0" fontId="79" fillId="19" borderId="2" xfId="0" applyFont="1" applyFill="1" applyBorder="1" applyAlignment="1">
      <alignment horizontal="center" wrapText="1"/>
    </xf>
    <xf numFmtId="0" fontId="1" fillId="11" borderId="2" xfId="0" applyFont="1" applyFill="1" applyBorder="1" applyAlignment="1">
      <alignment horizontal="center" vertical="top" wrapText="1"/>
    </xf>
    <xf numFmtId="17" fontId="13" fillId="0" borderId="0" xfId="0" applyNumberFormat="1" applyFont="1"/>
    <xf numFmtId="0" fontId="13" fillId="0" borderId="32" xfId="0" applyFont="1" applyBorder="1"/>
    <xf numFmtId="0" fontId="6" fillId="0" borderId="0" xfId="0" applyFont="1"/>
    <xf numFmtId="0" fontId="0" fillId="0" borderId="2" xfId="0" applyFont="1" applyBorder="1" applyAlignment="1">
      <alignment horizontal="left"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9" fontId="10" fillId="0" borderId="2" xfId="0" applyNumberFormat="1" applyFont="1" applyBorder="1" applyAlignment="1">
      <alignment horizontal="left" vertical="center" wrapText="1"/>
    </xf>
    <xf numFmtId="0" fontId="8" fillId="9"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49" fontId="8" fillId="4" borderId="5" xfId="0" quotePrefix="1" applyNumberFormat="1" applyFont="1" applyFill="1" applyBorder="1" applyAlignment="1">
      <alignment horizontal="left" vertical="center" wrapText="1"/>
    </xf>
    <xf numFmtId="0" fontId="0" fillId="0" borderId="0" xfId="0" applyAlignment="1">
      <alignment vertical="top" wrapText="1"/>
    </xf>
    <xf numFmtId="2" fontId="10" fillId="14" borderId="8" xfId="0" applyNumberFormat="1" applyFont="1" applyFill="1" applyBorder="1" applyAlignment="1" applyProtection="1">
      <alignment horizontal="center" vertical="center" wrapText="1"/>
      <protection locked="0"/>
    </xf>
    <xf numFmtId="0" fontId="0" fillId="0" borderId="8" xfId="0" applyBorder="1" applyAlignment="1">
      <alignment horizontal="right"/>
    </xf>
    <xf numFmtId="0" fontId="65" fillId="4" borderId="17" xfId="0" applyFont="1" applyFill="1" applyBorder="1" applyAlignment="1">
      <alignment horizontal="center" vertical="center" wrapText="1"/>
    </xf>
    <xf numFmtId="0" fontId="65" fillId="4" borderId="7" xfId="0" applyFont="1" applyFill="1" applyBorder="1" applyAlignment="1">
      <alignment horizontal="center" vertical="center" wrapText="1"/>
    </xf>
    <xf numFmtId="0" fontId="65" fillId="4" borderId="37" xfId="0" applyFont="1" applyFill="1" applyBorder="1" applyAlignment="1">
      <alignment horizontal="center" vertical="center" wrapText="1"/>
    </xf>
    <xf numFmtId="0" fontId="14" fillId="0" borderId="12" xfId="0" applyFont="1" applyBorder="1"/>
    <xf numFmtId="0" fontId="14" fillId="0" borderId="0" xfId="0" applyFont="1" applyBorder="1"/>
    <xf numFmtId="9" fontId="0" fillId="9" borderId="2" xfId="1" applyNumberFormat="1" applyFont="1" applyFill="1" applyBorder="1" applyAlignment="1">
      <alignment horizontal="center" vertical="center" wrapText="1"/>
    </xf>
    <xf numFmtId="49" fontId="5" fillId="9" borderId="0" xfId="0" applyNumberFormat="1" applyFont="1" applyFill="1" applyAlignment="1">
      <alignment horizontal="left"/>
    </xf>
    <xf numFmtId="0" fontId="0" fillId="9" borderId="0" xfId="0" applyNumberFormat="1" applyFill="1"/>
    <xf numFmtId="0" fontId="0" fillId="9" borderId="0" xfId="0" applyFill="1"/>
    <xf numFmtId="0" fontId="0" fillId="0" borderId="0" xfId="0" applyNumberFormat="1"/>
    <xf numFmtId="4" fontId="8" fillId="0" borderId="0" xfId="0" applyNumberFormat="1" applyFont="1" applyFill="1" applyBorder="1" applyAlignment="1">
      <alignment horizontal="right"/>
    </xf>
    <xf numFmtId="0" fontId="53" fillId="0" borderId="0" xfId="0" applyFont="1" applyBorder="1" applyAlignment="1">
      <alignment horizontal="center"/>
    </xf>
    <xf numFmtId="0" fontId="5" fillId="0" borderId="0" xfId="0" applyFont="1" applyBorder="1" applyAlignment="1">
      <alignment vertical="center"/>
    </xf>
    <xf numFmtId="0" fontId="0" fillId="0" borderId="0" xfId="0" applyBorder="1"/>
    <xf numFmtId="0" fontId="64" fillId="9" borderId="3" xfId="0" applyFont="1" applyFill="1" applyBorder="1" applyAlignment="1">
      <alignment horizontal="left" vertical="top"/>
    </xf>
    <xf numFmtId="0" fontId="64" fillId="9" borderId="4" xfId="0" applyFont="1" applyFill="1" applyBorder="1" applyAlignment="1">
      <alignment horizontal="left" vertical="top"/>
    </xf>
    <xf numFmtId="0" fontId="54" fillId="0" borderId="2" xfId="0" applyFont="1" applyBorder="1" applyAlignment="1">
      <alignment horizontal="left" vertical="top"/>
    </xf>
    <xf numFmtId="0" fontId="9" fillId="3" borderId="2" xfId="0" applyFont="1" applyFill="1" applyBorder="1" applyAlignment="1">
      <alignment horizontal="center" vertical="center" wrapText="1"/>
    </xf>
    <xf numFmtId="0" fontId="64" fillId="9" borderId="8" xfId="0" applyFont="1" applyFill="1" applyBorder="1" applyAlignment="1">
      <alignment horizontal="left" vertical="top"/>
    </xf>
    <xf numFmtId="0" fontId="27" fillId="4" borderId="2" xfId="0" applyFont="1" applyFill="1" applyBorder="1" applyAlignment="1">
      <alignment vertical="top"/>
    </xf>
    <xf numFmtId="0" fontId="0" fillId="0" borderId="2" xfId="0" applyBorder="1" applyAlignment="1">
      <alignment vertical="top"/>
    </xf>
    <xf numFmtId="0" fontId="0" fillId="0" borderId="3" xfId="0" applyBorder="1"/>
    <xf numFmtId="0" fontId="0" fillId="0" borderId="8" xfId="0" applyBorder="1"/>
    <xf numFmtId="0" fontId="25" fillId="0" borderId="0" xfId="0" applyFont="1" applyAlignment="1">
      <alignment horizontal="justify" vertical="top"/>
    </xf>
    <xf numFmtId="0" fontId="0" fillId="0" borderId="0" xfId="0" applyAlignment="1">
      <alignment vertical="top"/>
    </xf>
    <xf numFmtId="0" fontId="27" fillId="4" borderId="2" xfId="0" applyFont="1" applyFill="1" applyBorder="1" applyAlignment="1">
      <alignment horizontal="justify" vertical="top" wrapText="1"/>
    </xf>
    <xf numFmtId="0" fontId="5" fillId="4" borderId="2" xfId="0" applyFont="1" applyFill="1" applyBorder="1" applyAlignment="1">
      <alignment vertical="top" wrapText="1"/>
    </xf>
    <xf numFmtId="0" fontId="27" fillId="4" borderId="2" xfId="0" applyFont="1" applyFill="1" applyBorder="1"/>
    <xf numFmtId="0" fontId="30" fillId="4" borderId="2" xfId="0" applyFont="1" applyFill="1" applyBorder="1" applyAlignment="1">
      <alignment horizontal="left" vertical="center"/>
    </xf>
    <xf numFmtId="0" fontId="31" fillId="0" borderId="2" xfId="3" applyBorder="1" applyAlignment="1">
      <alignment horizontal="left" vertical="center"/>
    </xf>
    <xf numFmtId="0" fontId="8" fillId="7" borderId="3"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9" borderId="4" xfId="0" applyFont="1" applyFill="1" applyBorder="1" applyAlignment="1">
      <alignment horizontal="left" vertical="center" wrapText="1"/>
    </xf>
    <xf numFmtId="49" fontId="12" fillId="3" borderId="9" xfId="0" applyNumberFormat="1" applyFont="1" applyFill="1" applyBorder="1" applyAlignment="1">
      <alignment vertical="top"/>
    </xf>
    <xf numFmtId="0" fontId="12" fillId="3" borderId="9" xfId="0" applyFont="1" applyFill="1" applyBorder="1" applyAlignment="1">
      <alignment vertical="top"/>
    </xf>
    <xf numFmtId="0" fontId="12" fillId="0" borderId="9" xfId="0" applyFont="1" applyBorder="1" applyAlignment="1">
      <alignment vertical="top"/>
    </xf>
    <xf numFmtId="0" fontId="8" fillId="0" borderId="0" xfId="0" applyFont="1" applyAlignment="1">
      <alignment horizontal="right" vertical="top"/>
    </xf>
    <xf numFmtId="0" fontId="20" fillId="0" borderId="0" xfId="0" applyFont="1" applyAlignment="1">
      <alignment vertical="top"/>
    </xf>
    <xf numFmtId="9" fontId="77" fillId="9" borderId="29" xfId="0" applyNumberFormat="1" applyFont="1" applyFill="1" applyBorder="1" applyAlignment="1">
      <alignment horizontal="center" vertical="center" wrapText="1"/>
    </xf>
    <xf numFmtId="9" fontId="77" fillId="9" borderId="30" xfId="0" applyNumberFormat="1" applyFont="1" applyFill="1" applyBorder="1" applyAlignment="1">
      <alignment horizontal="center" vertical="center" wrapText="1"/>
    </xf>
    <xf numFmtId="9" fontId="77" fillId="9" borderId="31"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9" fontId="10" fillId="0" borderId="2" xfId="0" quotePrefix="1"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6"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9" fontId="66" fillId="9" borderId="17" xfId="0" applyNumberFormat="1" applyFont="1" applyFill="1" applyBorder="1" applyAlignment="1">
      <alignment horizontal="center" vertical="center" wrapText="1"/>
    </xf>
    <xf numFmtId="9" fontId="66" fillId="9" borderId="14" xfId="0" applyNumberFormat="1" applyFont="1" applyFill="1" applyBorder="1" applyAlignment="1">
      <alignment horizontal="center" vertical="center" wrapText="1"/>
    </xf>
    <xf numFmtId="9" fontId="66" fillId="9" borderId="28" xfId="0" applyNumberFormat="1" applyFont="1" applyFill="1" applyBorder="1" applyAlignment="1">
      <alignment horizontal="center" vertical="center" wrapText="1"/>
    </xf>
    <xf numFmtId="9" fontId="66" fillId="9" borderId="18" xfId="0" applyNumberFormat="1" applyFont="1" applyFill="1" applyBorder="1" applyAlignment="1">
      <alignment horizontal="center" vertical="center" wrapText="1"/>
    </xf>
    <xf numFmtId="49" fontId="12" fillId="0" borderId="5"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9" fontId="77" fillId="9" borderId="17" xfId="0" applyNumberFormat="1" applyFont="1" applyFill="1" applyBorder="1" applyAlignment="1">
      <alignment horizontal="center" vertical="center" wrapText="1"/>
    </xf>
    <xf numFmtId="9" fontId="77" fillId="9" borderId="14" xfId="0" applyNumberFormat="1" applyFont="1" applyFill="1" applyBorder="1" applyAlignment="1">
      <alignment horizontal="center" vertical="center" wrapText="1"/>
    </xf>
    <xf numFmtId="9" fontId="77" fillId="9" borderId="5" xfId="0" applyNumberFormat="1" applyFont="1" applyFill="1" applyBorder="1" applyAlignment="1">
      <alignment horizontal="center" vertical="center" wrapText="1"/>
    </xf>
    <xf numFmtId="9" fontId="77" fillId="9" borderId="6" xfId="0" applyNumberFormat="1" applyFont="1" applyFill="1" applyBorder="1" applyAlignment="1">
      <alignment horizontal="center" vertical="center" wrapText="1"/>
    </xf>
    <xf numFmtId="9" fontId="77" fillId="9" borderId="7" xfId="0" applyNumberFormat="1" applyFont="1" applyFill="1" applyBorder="1" applyAlignment="1">
      <alignment horizontal="center" vertical="center" wrapText="1"/>
    </xf>
    <xf numFmtId="49" fontId="35" fillId="0" borderId="5" xfId="0" applyNumberFormat="1"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0" fillId="0" borderId="5"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9" fontId="66" fillId="9" borderId="5" xfId="0" applyNumberFormat="1" applyFont="1" applyFill="1" applyBorder="1" applyAlignment="1">
      <alignment horizontal="center" vertical="center" wrapText="1"/>
    </xf>
    <xf numFmtId="9" fontId="66" fillId="9" borderId="6" xfId="0" applyNumberFormat="1" applyFont="1" applyFill="1" applyBorder="1" applyAlignment="1">
      <alignment horizontal="center" vertical="center" wrapText="1"/>
    </xf>
    <xf numFmtId="9" fontId="66" fillId="9" borderId="7" xfId="0" applyNumberFormat="1" applyFont="1" applyFill="1" applyBorder="1" applyAlignment="1">
      <alignment horizontal="center" vertical="center" wrapText="1"/>
    </xf>
    <xf numFmtId="9" fontId="66" fillId="9" borderId="29" xfId="0" applyNumberFormat="1" applyFont="1" applyFill="1" applyBorder="1" applyAlignment="1">
      <alignment horizontal="center" vertical="center" wrapText="1"/>
    </xf>
    <xf numFmtId="9" fontId="66" fillId="9" borderId="30" xfId="0" applyNumberFormat="1" applyFont="1" applyFill="1" applyBorder="1" applyAlignment="1">
      <alignment horizontal="center" vertical="center" wrapText="1"/>
    </xf>
    <xf numFmtId="9" fontId="66" fillId="9" borderId="31" xfId="0" applyNumberFormat="1" applyFont="1" applyFill="1" applyBorder="1" applyAlignment="1">
      <alignment horizontal="center" vertical="center" wrapText="1"/>
    </xf>
    <xf numFmtId="9" fontId="66" fillId="9" borderId="3" xfId="0" applyNumberFormat="1" applyFont="1" applyFill="1" applyBorder="1" applyAlignment="1">
      <alignment horizontal="center" vertical="center" wrapText="1"/>
    </xf>
    <xf numFmtId="49" fontId="35" fillId="0" borderId="5" xfId="0" applyNumberFormat="1" applyFont="1" applyBorder="1" applyAlignment="1">
      <alignment horizontal="left" vertical="center" wrapText="1"/>
    </xf>
    <xf numFmtId="0" fontId="0" fillId="0" borderId="6" xfId="0" applyBorder="1" applyAlignment="1">
      <alignment horizontal="left" wrapText="1"/>
    </xf>
    <xf numFmtId="0" fontId="0" fillId="0" borderId="7" xfId="0" applyBorder="1" applyAlignment="1">
      <alignment horizontal="left"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2" fontId="10" fillId="0" borderId="5" xfId="0" applyNumberFormat="1" applyFont="1" applyBorder="1" applyAlignment="1" applyProtection="1">
      <alignment horizontal="center" wrapText="1"/>
      <protection locked="0"/>
    </xf>
    <xf numFmtId="2" fontId="10" fillId="0" borderId="6" xfId="0" applyNumberFormat="1" applyFont="1" applyBorder="1" applyAlignment="1" applyProtection="1">
      <alignment horizontal="center" wrapText="1"/>
      <protection locked="0"/>
    </xf>
    <xf numFmtId="2" fontId="10" fillId="0" borderId="7" xfId="0" applyNumberFormat="1" applyFont="1" applyBorder="1" applyAlignment="1" applyProtection="1">
      <alignment horizontal="center" wrapText="1"/>
      <protection locked="0"/>
    </xf>
    <xf numFmtId="2" fontId="13" fillId="3" borderId="5" xfId="0" applyNumberFormat="1" applyFont="1" applyFill="1" applyBorder="1" applyAlignment="1" applyProtection="1">
      <alignment horizontal="right" wrapText="1"/>
      <protection locked="0"/>
    </xf>
    <xf numFmtId="2" fontId="13" fillId="3" borderId="6" xfId="0" applyNumberFormat="1" applyFont="1" applyFill="1" applyBorder="1" applyAlignment="1" applyProtection="1">
      <alignment horizontal="right" wrapText="1"/>
      <protection locked="0"/>
    </xf>
    <xf numFmtId="2" fontId="13" fillId="3" borderId="7" xfId="0" applyNumberFormat="1" applyFont="1" applyFill="1" applyBorder="1" applyAlignment="1" applyProtection="1">
      <alignment horizontal="right" wrapText="1"/>
      <protection locked="0"/>
    </xf>
    <xf numFmtId="9" fontId="66" fillId="9" borderId="20" xfId="0" applyNumberFormat="1" applyFont="1" applyFill="1" applyBorder="1" applyAlignment="1">
      <alignment horizontal="center" vertical="center" wrapText="1"/>
    </xf>
    <xf numFmtId="9" fontId="66" fillId="9" borderId="21" xfId="0" applyNumberFormat="1" applyFont="1" applyFill="1" applyBorder="1" applyAlignment="1">
      <alignment horizontal="center" vertical="center" wrapText="1"/>
    </xf>
    <xf numFmtId="49" fontId="10" fillId="0" borderId="5" xfId="0" quotePrefix="1" applyNumberFormat="1" applyFont="1" applyBorder="1" applyAlignment="1">
      <alignment horizontal="left" vertical="center" wrapText="1"/>
    </xf>
    <xf numFmtId="49" fontId="10" fillId="0" borderId="6" xfId="0" quotePrefix="1" applyNumberFormat="1" applyFont="1" applyBorder="1" applyAlignment="1">
      <alignment horizontal="left" vertical="center" wrapText="1"/>
    </xf>
    <xf numFmtId="49" fontId="10" fillId="0" borderId="7" xfId="0" quotePrefix="1" applyNumberFormat="1" applyFont="1" applyBorder="1" applyAlignment="1">
      <alignment horizontal="left" vertical="center" wrapText="1"/>
    </xf>
    <xf numFmtId="9" fontId="66" fillId="9" borderId="2"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0" fillId="0" borderId="2" xfId="0" applyFont="1" applyBorder="1" applyAlignment="1">
      <alignment horizontal="left" vertical="center" wrapText="1"/>
    </xf>
    <xf numFmtId="0" fontId="13" fillId="0" borderId="2" xfId="0" applyFont="1" applyBorder="1" applyAlignment="1">
      <alignment vertical="center" wrapText="1"/>
    </xf>
    <xf numFmtId="49" fontId="10" fillId="0" borderId="5"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9" fontId="66" fillId="9" borderId="4" xfId="0" applyNumberFormat="1" applyFont="1" applyFill="1" applyBorder="1" applyAlignment="1">
      <alignment horizontal="center" vertical="center" wrapText="1"/>
    </xf>
    <xf numFmtId="0" fontId="10"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9" fontId="66" fillId="9" borderId="19" xfId="0" applyNumberFormat="1" applyFont="1" applyFill="1" applyBorder="1" applyAlignment="1">
      <alignment horizontal="center" vertical="center" wrapText="1"/>
    </xf>
    <xf numFmtId="49" fontId="8" fillId="4" borderId="5" xfId="0" quotePrefix="1" applyNumberFormat="1" applyFont="1" applyFill="1" applyBorder="1" applyAlignment="1">
      <alignment horizontal="left" vertical="center" wrapText="1"/>
    </xf>
    <xf numFmtId="49" fontId="8" fillId="4" borderId="6" xfId="0" quotePrefix="1" applyNumberFormat="1" applyFont="1" applyFill="1" applyBorder="1" applyAlignment="1">
      <alignment horizontal="left" vertical="center" wrapText="1"/>
    </xf>
    <xf numFmtId="49" fontId="8" fillId="4" borderId="7" xfId="0" quotePrefix="1"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9" fontId="66" fillId="9" borderId="14" xfId="0" applyNumberFormat="1" applyFont="1" applyFill="1" applyBorder="1" applyAlignment="1">
      <alignment horizontal="center" vertical="center"/>
    </xf>
    <xf numFmtId="9" fontId="66" fillId="9" borderId="2" xfId="0" applyNumberFormat="1" applyFont="1" applyFill="1" applyBorder="1" applyAlignment="1">
      <alignment horizontal="center" vertical="center"/>
    </xf>
    <xf numFmtId="9" fontId="66" fillId="9" borderId="3" xfId="0" applyNumberFormat="1" applyFont="1" applyFill="1" applyBorder="1" applyAlignment="1">
      <alignment horizontal="center" vertical="center"/>
    </xf>
    <xf numFmtId="0" fontId="0" fillId="17" borderId="23" xfId="0" applyFill="1" applyBorder="1" applyAlignment="1">
      <alignment vertical="top" wrapText="1"/>
    </xf>
    <xf numFmtId="0" fontId="0" fillId="17" borderId="25" xfId="0" applyFill="1" applyBorder="1" applyAlignment="1">
      <alignment vertical="top" wrapText="1"/>
    </xf>
    <xf numFmtId="0" fontId="0" fillId="17" borderId="13" xfId="0" applyFill="1" applyBorder="1" applyAlignment="1">
      <alignment vertical="top" wrapText="1"/>
    </xf>
    <xf numFmtId="0" fontId="0" fillId="17" borderId="24" xfId="0" applyFill="1" applyBorder="1" applyAlignment="1">
      <alignmen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49" fontId="6"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34"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65" fillId="9" borderId="10" xfId="0" applyNumberFormat="1" applyFont="1" applyFill="1" applyBorder="1" applyAlignment="1">
      <alignment horizontal="center" vertical="center" wrapText="1"/>
    </xf>
    <xf numFmtId="49" fontId="65" fillId="9" borderId="27" xfId="0" applyNumberFormat="1" applyFont="1" applyFill="1" applyBorder="1" applyAlignment="1">
      <alignment horizontal="center" vertical="center" wrapText="1"/>
    </xf>
    <xf numFmtId="49" fontId="65" fillId="9" borderId="33" xfId="0" applyNumberFormat="1" applyFont="1" applyFill="1" applyBorder="1" applyAlignment="1">
      <alignment horizontal="center" vertical="center" wrapText="1"/>
    </xf>
    <xf numFmtId="49" fontId="65" fillId="9" borderId="32" xfId="0" applyNumberFormat="1" applyFont="1" applyFill="1" applyBorder="1" applyAlignment="1">
      <alignment horizontal="center" vertical="center" wrapText="1"/>
    </xf>
    <xf numFmtId="49" fontId="65" fillId="9" borderId="0" xfId="0" applyNumberFormat="1" applyFont="1" applyFill="1" applyBorder="1" applyAlignment="1">
      <alignment horizontal="center" vertical="center" wrapText="1"/>
    </xf>
    <xf numFmtId="49" fontId="65" fillId="9" borderId="34" xfId="0" applyNumberFormat="1" applyFont="1" applyFill="1" applyBorder="1" applyAlignment="1">
      <alignment horizontal="center" vertical="center" wrapText="1"/>
    </xf>
    <xf numFmtId="49" fontId="65" fillId="9" borderId="35" xfId="0" applyNumberFormat="1" applyFont="1" applyFill="1" applyBorder="1" applyAlignment="1">
      <alignment horizontal="center" vertical="center" wrapText="1"/>
    </xf>
    <xf numFmtId="49" fontId="65" fillId="9" borderId="1" xfId="0" applyNumberFormat="1" applyFont="1" applyFill="1" applyBorder="1" applyAlignment="1">
      <alignment horizontal="center" vertical="center" wrapText="1"/>
    </xf>
    <xf numFmtId="49" fontId="65" fillId="9" borderId="36" xfId="0" applyNumberFormat="1" applyFont="1" applyFill="1" applyBorder="1" applyAlignment="1">
      <alignment horizontal="center" vertical="center" wrapText="1"/>
    </xf>
    <xf numFmtId="2" fontId="0" fillId="3" borderId="2" xfId="0" applyNumberFormat="1" applyFill="1" applyBorder="1" applyAlignment="1" applyProtection="1">
      <alignment horizontal="center"/>
      <protection locked="0"/>
    </xf>
    <xf numFmtId="0" fontId="5" fillId="4" borderId="13" xfId="0" applyFont="1" applyFill="1" applyBorder="1" applyAlignment="1">
      <alignment horizontal="center" vertical="top" wrapText="1"/>
    </xf>
    <xf numFmtId="0" fontId="0" fillId="0" borderId="13" xfId="0" applyBorder="1" applyAlignment="1">
      <alignment wrapText="1"/>
    </xf>
    <xf numFmtId="0" fontId="0" fillId="0" borderId="24" xfId="0" applyBorder="1" applyAlignment="1">
      <alignment wrapText="1"/>
    </xf>
    <xf numFmtId="0" fontId="0" fillId="0" borderId="2" xfId="0" applyBorder="1" applyAlignment="1">
      <alignment vertical="center"/>
    </xf>
    <xf numFmtId="0" fontId="5" fillId="13" borderId="10" xfId="0" applyFont="1" applyFill="1" applyBorder="1" applyAlignment="1">
      <alignment horizontal="center" vertical="top" wrapText="1"/>
    </xf>
    <xf numFmtId="0" fontId="5" fillId="13" borderId="27" xfId="0" applyFont="1" applyFill="1" applyBorder="1" applyAlignment="1">
      <alignment horizontal="center" vertical="top" wrapText="1"/>
    </xf>
    <xf numFmtId="0" fontId="5" fillId="13" borderId="33" xfId="0" applyFont="1" applyFill="1" applyBorder="1" applyAlignment="1">
      <alignment horizontal="center" vertical="top" wrapText="1"/>
    </xf>
    <xf numFmtId="0" fontId="5" fillId="13" borderId="32" xfId="0" applyFont="1" applyFill="1" applyBorder="1" applyAlignment="1">
      <alignment horizontal="center" vertical="top" wrapText="1"/>
    </xf>
    <xf numFmtId="0" fontId="5" fillId="13" borderId="0" xfId="0" applyFont="1" applyFill="1" applyBorder="1" applyAlignment="1">
      <alignment horizontal="center" vertical="top" wrapText="1"/>
    </xf>
    <xf numFmtId="0" fontId="5" fillId="13" borderId="34" xfId="0" applyFont="1" applyFill="1" applyBorder="1" applyAlignment="1">
      <alignment horizontal="center" vertical="top" wrapText="1"/>
    </xf>
    <xf numFmtId="0" fontId="5" fillId="13" borderId="35" xfId="0" applyFont="1" applyFill="1" applyBorder="1" applyAlignment="1">
      <alignment horizontal="center" vertical="top" wrapText="1"/>
    </xf>
    <xf numFmtId="0" fontId="5" fillId="13" borderId="1" xfId="0" applyFont="1" applyFill="1" applyBorder="1" applyAlignment="1">
      <alignment horizontal="center" vertical="top" wrapText="1"/>
    </xf>
    <xf numFmtId="0" fontId="5" fillId="13" borderId="36" xfId="0" applyFont="1" applyFill="1" applyBorder="1" applyAlignment="1">
      <alignment horizontal="center" vertical="top" wrapText="1"/>
    </xf>
    <xf numFmtId="0" fontId="57" fillId="0" borderId="2" xfId="0" applyFont="1" applyBorder="1" applyAlignment="1">
      <alignment horizontal="center" vertical="center" wrapText="1"/>
    </xf>
    <xf numFmtId="0" fontId="57" fillId="0" borderId="3" xfId="0" applyFont="1" applyBorder="1" applyAlignment="1">
      <alignment horizontal="center"/>
    </xf>
    <xf numFmtId="0" fontId="57" fillId="0" borderId="4" xfId="0" applyFont="1" applyBorder="1" applyAlignment="1">
      <alignment horizontal="center"/>
    </xf>
    <xf numFmtId="0" fontId="57" fillId="0" borderId="8" xfId="0" applyFont="1" applyBorder="1" applyAlignment="1">
      <alignment horizontal="center"/>
    </xf>
    <xf numFmtId="49" fontId="57" fillId="0" borderId="5"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0" fontId="57" fillId="4" borderId="2" xfId="0" applyFont="1" applyFill="1" applyBorder="1" applyAlignment="1">
      <alignment horizontal="center" vertical="center"/>
    </xf>
    <xf numFmtId="0" fontId="80" fillId="0" borderId="0" xfId="0" applyFont="1" applyAlignment="1">
      <alignment horizontal="left" vertical="center" wrapText="1"/>
    </xf>
    <xf numFmtId="0" fontId="0" fillId="17" borderId="0" xfId="0" applyFill="1" applyAlignment="1">
      <alignment horizontal="left" vertical="top" wrapText="1"/>
    </xf>
    <xf numFmtId="0" fontId="0" fillId="0" borderId="0" xfId="0" applyAlignment="1">
      <alignment horizontal="left" vertical="top" wrapText="1"/>
    </xf>
    <xf numFmtId="0" fontId="49" fillId="0" borderId="2" xfId="0" applyFont="1" applyBorder="1" applyAlignment="1">
      <alignment horizontal="left" vertical="top" wrapText="1"/>
    </xf>
    <xf numFmtId="0" fontId="53" fillId="0" borderId="2" xfId="0" applyFont="1" applyBorder="1" applyAlignment="1">
      <alignment horizontal="left" vertical="top" wrapText="1"/>
    </xf>
    <xf numFmtId="0" fontId="53" fillId="0" borderId="2" xfId="0" applyFont="1" applyBorder="1" applyAlignment="1">
      <alignment horizontal="left" vertical="top"/>
    </xf>
    <xf numFmtId="0" fontId="53" fillId="0" borderId="5" xfId="0" applyFont="1" applyBorder="1" applyAlignment="1">
      <alignment horizontal="left" vertical="top" wrapText="1"/>
    </xf>
    <xf numFmtId="0" fontId="53" fillId="0" borderId="6" xfId="0" applyFont="1" applyBorder="1" applyAlignment="1">
      <alignment horizontal="left" vertical="top" wrapText="1"/>
    </xf>
    <xf numFmtId="0" fontId="53" fillId="0" borderId="7" xfId="0" applyFont="1" applyBorder="1" applyAlignment="1">
      <alignment horizontal="left" vertical="top" wrapText="1"/>
    </xf>
    <xf numFmtId="0" fontId="21" fillId="4" borderId="0" xfId="0" applyFont="1" applyFill="1" applyAlignment="1">
      <alignment horizontal="left" vertical="top" wrapText="1"/>
    </xf>
    <xf numFmtId="0" fontId="46" fillId="4" borderId="0" xfId="0" applyFont="1" applyFill="1" applyAlignment="1">
      <alignment horizontal="left" vertical="center" wrapText="1"/>
    </xf>
    <xf numFmtId="0" fontId="47" fillId="4" borderId="0" xfId="0" applyFont="1" applyFill="1" applyAlignment="1">
      <alignment horizontal="left" vertical="center" wrapText="1"/>
    </xf>
    <xf numFmtId="0" fontId="5" fillId="7" borderId="2" xfId="0" applyFont="1" applyFill="1" applyBorder="1" applyAlignment="1">
      <alignment horizontal="center" vertical="center" wrapText="1"/>
    </xf>
    <xf numFmtId="0" fontId="57" fillId="0" borderId="3" xfId="0" applyFont="1" applyBorder="1" applyAlignment="1">
      <alignment horizontal="left"/>
    </xf>
    <xf numFmtId="0" fontId="57" fillId="0" borderId="8" xfId="0" applyFont="1" applyBorder="1" applyAlignment="1">
      <alignment horizontal="left"/>
    </xf>
    <xf numFmtId="0" fontId="57" fillId="17" borderId="3" xfId="0" applyFont="1" applyFill="1" applyBorder="1" applyAlignment="1">
      <alignment horizontal="left"/>
    </xf>
    <xf numFmtId="0" fontId="57" fillId="17" borderId="8" xfId="0" applyFont="1" applyFill="1" applyBorder="1" applyAlignment="1">
      <alignment horizontal="left"/>
    </xf>
    <xf numFmtId="0" fontId="61" fillId="0" borderId="0" xfId="0" applyFont="1" applyAlignment="1">
      <alignment horizontal="left" vertical="top" wrapText="1"/>
    </xf>
    <xf numFmtId="0" fontId="10" fillId="0" borderId="0" xfId="2" applyAlignment="1">
      <alignment vertical="top" wrapText="1"/>
    </xf>
    <xf numFmtId="0" fontId="0" fillId="0" borderId="0" xfId="0" applyAlignment="1">
      <alignment vertical="top" wrapText="1"/>
    </xf>
  </cellXfs>
  <cellStyles count="6">
    <cellStyle name="Link" xfId="3" builtinId="8"/>
    <cellStyle name="Prozent" xfId="1" builtinId="5"/>
    <cellStyle name="Schlecht" xfId="5" builtinId="27"/>
    <cellStyle name="Standard" xfId="0" builtinId="0"/>
    <cellStyle name="Standard 2" xfId="2" xr:uid="{00000000-0005-0000-0000-000004000000}"/>
    <cellStyle name="Währung" xfId="4" builtinId="4"/>
  </cellStyles>
  <dxfs count="11">
    <dxf>
      <font>
        <color theme="0" tint="-0.24994659260841701"/>
      </font>
      <fill>
        <patternFill>
          <bgColor theme="0" tint="-0.24994659260841701"/>
        </patternFill>
      </fill>
    </dxf>
    <dxf>
      <font>
        <color theme="0" tint="-0.24994659260841701"/>
      </font>
      <fill>
        <patternFill>
          <bgColor theme="0" tint="-0.24994659260841701"/>
        </patternFill>
      </fill>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s>
  <tableStyles count="1" defaultTableStyle="TableStyleMedium2" defaultPivotStyle="PivotStyleLight16">
    <tableStyle name="TableStyleLight8 2" pivot="0" count="9" xr9:uid="{00000000-0011-0000-FFFF-FFFF00000000}">
      <tableStyleElement type="wholeTable" dxfId="10"/>
      <tableStyleElement type="headerRow" dxfId="9"/>
      <tableStyleElement type="totalRow" dxfId="8"/>
      <tableStyleElement type="firstColumn" dxfId="7"/>
      <tableStyleElement type="lastColumn" dxfId="6"/>
      <tableStyleElement type="firstRowStripe" dxfId="5"/>
      <tableStyleElement type="secondRowStripe" dxfId="4"/>
      <tableStyleElement type="firstColumnStripe" dxfId="3"/>
      <tableStyleElement type="secondColumnStripe" dxfId="2"/>
    </tableStyle>
  </tableStyles>
  <colors>
    <mruColors>
      <color rgb="FFCCFFCC"/>
      <color rgb="FFFFCC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stermann@musterman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bw.de/BevoelkGebiet/GebietFlaeche/015152xx.tab?R=GS31708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d.lubw.de/93152" TargetMode="External"/><Relationship Id="rId13" Type="http://schemas.openxmlformats.org/officeDocument/2006/relationships/printerSettings" Target="../printerSettings/printerSettings3.bin"/><Relationship Id="rId3" Type="http://schemas.openxmlformats.org/officeDocument/2006/relationships/hyperlink" Target="https://vm.baden-wuerttemberg.de/de/mensch-umwelt/naturschutz/wiedervernetzung/amphibienwanderstrecken/" TargetMode="External"/><Relationship Id="rId7" Type="http://schemas.openxmlformats.org/officeDocument/2006/relationships/hyperlink" Target="https://rp.baden-wuerttemberg.de/fileadmin/RP-Internet/Themenportal/Wasser_und_Boden/Gewaesseroekologie/_DocumentLibraries/Documents/20220826_Checkliste_Fliegewaesserrevitalisierungen_RPT_Juli_2022.pdf" TargetMode="External"/><Relationship Id="rId12" Type="http://schemas.openxmlformats.org/officeDocument/2006/relationships/hyperlink" Target="https://lel.landwirtschaft-bw.de/pb/,Lde/Startseite/Unsere+Themen/Geofachdaten" TargetMode="External"/><Relationship Id="rId2" Type="http://schemas.openxmlformats.org/officeDocument/2006/relationships/hyperlink" Target="https://pd.lubw.de/10449%20-%20ab%202.%20Quartal%202023%20verf&#252;gbar" TargetMode="External"/><Relationship Id="rId1" Type="http://schemas.openxmlformats.org/officeDocument/2006/relationships/hyperlink" Target="https://vm.baden-wuerttemberg.de/de/mensch-umwelt/naturschutz/wiedervernetzung/konfliktstellen" TargetMode="External"/><Relationship Id="rId6" Type="http://schemas.openxmlformats.org/officeDocument/2006/relationships/hyperlink" Target="https://www.umweltbundesamt.de/publikationen/strategien-zur-optimierung-von-fliessgewaesser" TargetMode="External"/><Relationship Id="rId11" Type="http://schemas.openxmlformats.org/officeDocument/2006/relationships/hyperlink" Target="https://pd.lubw.de/10231" TargetMode="External"/><Relationship Id="rId5" Type="http://schemas.openxmlformats.org/officeDocument/2006/relationships/hyperlink" Target="https://udo.lubw.baden-wuerttemberg.de/projekte/q/2FPpa" TargetMode="External"/><Relationship Id="rId10" Type="http://schemas.openxmlformats.org/officeDocument/2006/relationships/hyperlink" Target="https://rp.baden-wuerttemberg.de/themen/wasserboden/wrrl/tbg40/begleitdokumentation/" TargetMode="External"/><Relationship Id="rId4" Type="http://schemas.openxmlformats.org/officeDocument/2006/relationships/hyperlink" Target="https://maps-lgrb-bw.de/" TargetMode="External"/><Relationship Id="rId9" Type="http://schemas.openxmlformats.org/officeDocument/2006/relationships/hyperlink" Target="https://rp.baden-wuerttemberg.de/themen/wasserboden/gsgoe-downloa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opLeftCell="B1" workbookViewId="0">
      <selection activeCell="C30" sqref="C30"/>
    </sheetView>
  </sheetViews>
  <sheetFormatPr baseColWidth="10" defaultRowHeight="15"/>
  <cols>
    <col min="1" max="1" width="11.42578125" hidden="1" customWidth="1"/>
    <col min="2" max="2" width="39.5703125" customWidth="1"/>
    <col min="3" max="3" width="55.42578125" customWidth="1"/>
    <col min="4" max="4" width="24" customWidth="1"/>
    <col min="5" max="5" width="33.28515625" customWidth="1"/>
    <col min="6" max="6" width="31.5703125" customWidth="1"/>
    <col min="7" max="7" width="72.5703125" customWidth="1"/>
  </cols>
  <sheetData>
    <row r="1" spans="2:6" ht="26.25">
      <c r="B1" s="295" t="s">
        <v>369</v>
      </c>
      <c r="C1" s="295"/>
      <c r="F1" s="296" t="s">
        <v>358</v>
      </c>
    </row>
    <row r="2" spans="2:6">
      <c r="B2" s="181" t="s">
        <v>334</v>
      </c>
      <c r="C2" s="182" t="s">
        <v>353</v>
      </c>
      <c r="D2" s="1"/>
      <c r="E2" s="1"/>
      <c r="F2" s="296"/>
    </row>
    <row r="3" spans="2:6" ht="21" customHeight="1">
      <c r="B3" s="183" t="s">
        <v>335</v>
      </c>
      <c r="C3" s="184" t="s">
        <v>336</v>
      </c>
      <c r="D3" s="185"/>
      <c r="E3" s="185"/>
      <c r="F3" s="296"/>
    </row>
    <row r="4" spans="2:6">
      <c r="B4" s="186"/>
      <c r="C4" s="187"/>
      <c r="D4" s="187"/>
      <c r="E4" s="187"/>
      <c r="F4" s="296"/>
    </row>
    <row r="6" spans="2:6">
      <c r="E6" s="141"/>
      <c r="F6" s="141"/>
    </row>
    <row r="7" spans="2:6">
      <c r="E7" s="1"/>
      <c r="F7" s="1"/>
    </row>
    <row r="8" spans="2:6" ht="21">
      <c r="B8" s="293" t="s">
        <v>337</v>
      </c>
      <c r="C8" s="294"/>
      <c r="D8" s="294"/>
      <c r="E8" s="294"/>
      <c r="F8" s="297"/>
    </row>
    <row r="9" spans="2:6" s="199" customFormat="1">
      <c r="B9" s="220" t="s">
        <v>338</v>
      </c>
      <c r="C9" s="221" t="s">
        <v>339</v>
      </c>
      <c r="D9" s="221" t="s">
        <v>340</v>
      </c>
      <c r="E9" s="221" t="s">
        <v>341</v>
      </c>
      <c r="F9" s="221" t="s">
        <v>342</v>
      </c>
    </row>
    <row r="10" spans="2:6">
      <c r="B10" s="188" t="s">
        <v>343</v>
      </c>
      <c r="C10" s="189" t="s">
        <v>344</v>
      </c>
      <c r="D10" s="190" t="s">
        <v>345</v>
      </c>
      <c r="E10" s="191" t="s">
        <v>346</v>
      </c>
      <c r="F10" s="189" t="s">
        <v>347</v>
      </c>
    </row>
    <row r="12" spans="2:6" ht="21">
      <c r="B12" s="293" t="s">
        <v>348</v>
      </c>
      <c r="C12" s="294"/>
    </row>
    <row r="13" spans="2:6">
      <c r="B13" s="192" t="s">
        <v>359</v>
      </c>
      <c r="C13" s="193"/>
    </row>
    <row r="14" spans="2:6">
      <c r="B14" s="194" t="s">
        <v>360</v>
      </c>
      <c r="C14" s="195"/>
    </row>
    <row r="15" spans="2:6">
      <c r="B15" s="194" t="s">
        <v>361</v>
      </c>
      <c r="C15" s="195"/>
    </row>
    <row r="16" spans="2:6" ht="21">
      <c r="B16" s="293" t="s">
        <v>433</v>
      </c>
      <c r="C16" s="294"/>
    </row>
    <row r="17" spans="2:3">
      <c r="B17" s="194" t="s">
        <v>370</v>
      </c>
      <c r="C17" s="196"/>
    </row>
    <row r="18" spans="2:3">
      <c r="B18" s="194" t="s">
        <v>371</v>
      </c>
      <c r="C18" s="196"/>
    </row>
    <row r="19" spans="2:3" ht="21">
      <c r="B19" s="293" t="s">
        <v>349</v>
      </c>
      <c r="C19" s="294"/>
    </row>
    <row r="20" spans="2:3">
      <c r="B20" s="192" t="s">
        <v>350</v>
      </c>
      <c r="C20" s="196"/>
    </row>
    <row r="21" spans="2:3">
      <c r="B21" s="192" t="s">
        <v>351</v>
      </c>
      <c r="C21" s="196"/>
    </row>
    <row r="22" spans="2:3">
      <c r="B22" s="197" t="s">
        <v>352</v>
      </c>
      <c r="C22" s="198"/>
    </row>
    <row r="24" spans="2:3">
      <c r="B24" s="213"/>
    </row>
  </sheetData>
  <mergeCells count="6">
    <mergeCell ref="B19:C19"/>
    <mergeCell ref="B1:C1"/>
    <mergeCell ref="F1:F4"/>
    <mergeCell ref="B8:F8"/>
    <mergeCell ref="B12:C12"/>
    <mergeCell ref="B16:C16"/>
  </mergeCells>
  <dataValidations count="1">
    <dataValidation type="list" allowBlank="1" showInputMessage="1" sqref="C14:C15 C17:C18" xr:uid="{00000000-0002-0000-0000-000000000000}">
      <formula1>#REF!</formula1>
    </dataValidation>
  </dataValidations>
  <hyperlinks>
    <hyperlink ref="E10" r:id="rId1" xr:uid="{00000000-0004-0000-0000-000000000000}"/>
  </hyperlinks>
  <pageMargins left="0.7" right="0.7" top="0.78740157499999996" bottom="0.78740157499999996"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workbookViewId="0">
      <selection activeCell="G24" sqref="G24"/>
    </sheetView>
  </sheetViews>
  <sheetFormatPr baseColWidth="10" defaultRowHeight="15"/>
  <cols>
    <col min="1" max="1" width="42.42578125" customWidth="1"/>
    <col min="2" max="2" width="12.42578125" customWidth="1"/>
    <col min="3" max="3" width="33.28515625" customWidth="1"/>
  </cols>
  <sheetData>
    <row r="1" spans="1:3" ht="20.25">
      <c r="A1" s="60" t="s">
        <v>468</v>
      </c>
    </row>
    <row r="2" spans="1:3" ht="29.25" customHeight="1">
      <c r="A2" s="302" t="s">
        <v>496</v>
      </c>
      <c r="B2" s="303"/>
      <c r="C2" s="303"/>
    </row>
    <row r="3" spans="1:3">
      <c r="A3" s="61"/>
      <c r="B3" s="1"/>
      <c r="C3" s="1"/>
    </row>
    <row r="5" spans="1:3">
      <c r="A5" s="306" t="s">
        <v>65</v>
      </c>
      <c r="B5" s="306"/>
      <c r="C5" s="306"/>
    </row>
    <row r="6" spans="1:3" ht="38.25">
      <c r="A6" s="63" t="s">
        <v>66</v>
      </c>
      <c r="B6" s="64" t="s">
        <v>497</v>
      </c>
      <c r="C6" s="65" t="s">
        <v>67</v>
      </c>
    </row>
    <row r="7" spans="1:3">
      <c r="A7" s="65" t="s">
        <v>68</v>
      </c>
      <c r="B7" s="263" t="s">
        <v>469</v>
      </c>
      <c r="C7" s="65" t="s">
        <v>70</v>
      </c>
    </row>
    <row r="8" spans="1:3">
      <c r="A8" s="65" t="s">
        <v>71</v>
      </c>
      <c r="B8" s="66" t="s">
        <v>69</v>
      </c>
      <c r="C8" s="65" t="s">
        <v>70</v>
      </c>
    </row>
    <row r="10" spans="1:3">
      <c r="A10" s="307" t="s">
        <v>72</v>
      </c>
      <c r="B10" s="307"/>
      <c r="C10" s="307"/>
    </row>
    <row r="11" spans="1:3">
      <c r="A11" s="308" t="s">
        <v>73</v>
      </c>
      <c r="B11" s="308"/>
      <c r="C11" s="308"/>
    </row>
    <row r="12" spans="1:3">
      <c r="A12" s="67" t="s">
        <v>74</v>
      </c>
      <c r="B12" s="68" t="s">
        <v>497</v>
      </c>
      <c r="C12" s="69"/>
    </row>
    <row r="13" spans="1:3">
      <c r="A13" s="67" t="s">
        <v>75</v>
      </c>
      <c r="B13" s="68" t="s">
        <v>497</v>
      </c>
      <c r="C13" s="69"/>
    </row>
    <row r="14" spans="1:3">
      <c r="A14" s="67" t="s">
        <v>76</v>
      </c>
      <c r="B14" s="68" t="s">
        <v>497</v>
      </c>
      <c r="C14" s="69"/>
    </row>
    <row r="16" spans="1:3">
      <c r="A16" s="304" t="s">
        <v>374</v>
      </c>
      <c r="B16" s="305"/>
      <c r="C16" s="305"/>
    </row>
    <row r="17" spans="1:3">
      <c r="A17" s="300" t="s">
        <v>434</v>
      </c>
      <c r="B17" s="301"/>
      <c r="C17" s="62"/>
    </row>
    <row r="18" spans="1:3">
      <c r="A18" s="75"/>
    </row>
    <row r="19" spans="1:3">
      <c r="A19" s="298" t="s">
        <v>372</v>
      </c>
      <c r="B19" s="298"/>
      <c r="C19" s="298"/>
    </row>
    <row r="20" spans="1:3">
      <c r="A20" s="299" t="s">
        <v>336</v>
      </c>
      <c r="B20" s="299"/>
      <c r="C20" s="299"/>
    </row>
    <row r="21" spans="1:3">
      <c r="A21" s="299"/>
      <c r="B21" s="299"/>
      <c r="C21" s="299"/>
    </row>
    <row r="22" spans="1:3">
      <c r="A22" s="299"/>
      <c r="B22" s="299"/>
      <c r="C22" s="299"/>
    </row>
    <row r="23" spans="1:3">
      <c r="A23" s="299"/>
      <c r="B23" s="299"/>
      <c r="C23" s="299"/>
    </row>
    <row r="24" spans="1:3">
      <c r="A24" s="299"/>
      <c r="B24" s="299"/>
      <c r="C24" s="299"/>
    </row>
    <row r="27" spans="1:3">
      <c r="A27" s="43"/>
    </row>
    <row r="28" spans="1:3">
      <c r="A28" s="43"/>
    </row>
    <row r="29" spans="1:3">
      <c r="A29" s="264"/>
    </row>
    <row r="30" spans="1:3">
      <c r="A30" s="265"/>
    </row>
  </sheetData>
  <mergeCells count="8">
    <mergeCell ref="A19:C19"/>
    <mergeCell ref="A20:C24"/>
    <mergeCell ref="A17:B17"/>
    <mergeCell ref="A2:C2"/>
    <mergeCell ref="A16:C16"/>
    <mergeCell ref="A5:C5"/>
    <mergeCell ref="A10:C10"/>
    <mergeCell ref="A11:C11"/>
  </mergeCells>
  <hyperlinks>
    <hyperlink ref="A11" r:id="rId1" xr:uid="{00000000-0004-0000-0100-000000000000}"/>
  </hyperlinks>
  <pageMargins left="0.7" right="0.7" top="0.78740157499999996" bottom="0.78740157499999996"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8"/>
  <sheetViews>
    <sheetView zoomScale="85" zoomScaleNormal="85" workbookViewId="0">
      <selection activeCell="B52" sqref="B52"/>
    </sheetView>
  </sheetViews>
  <sheetFormatPr baseColWidth="10" defaultColWidth="11.5703125" defaultRowHeight="14.25"/>
  <cols>
    <col min="1" max="1" width="40.7109375" style="118" customWidth="1"/>
    <col min="2" max="2" width="79.7109375" style="117" customWidth="1"/>
    <col min="3" max="3" width="16.42578125" style="128" customWidth="1"/>
    <col min="4" max="4" width="88.7109375" style="126" customWidth="1"/>
    <col min="5" max="5" width="27.28515625" style="127" customWidth="1"/>
    <col min="6" max="6" width="47.7109375" style="113" customWidth="1"/>
    <col min="7" max="7" width="54.7109375" style="113" customWidth="1"/>
    <col min="8" max="16384" width="11.5703125" style="113"/>
  </cols>
  <sheetData>
    <row r="1" spans="1:7" s="99" customFormat="1" ht="30">
      <c r="A1" s="96" t="s">
        <v>144</v>
      </c>
      <c r="B1" s="96" t="s">
        <v>145</v>
      </c>
      <c r="C1" s="97" t="s">
        <v>78</v>
      </c>
      <c r="D1" s="97" t="s">
        <v>146</v>
      </c>
      <c r="E1" s="97" t="s">
        <v>147</v>
      </c>
      <c r="F1" s="98"/>
    </row>
    <row r="2" spans="1:7" s="106" customFormat="1" ht="34.9" customHeight="1">
      <c r="A2" s="100" t="s">
        <v>148</v>
      </c>
      <c r="B2" s="254"/>
      <c r="C2" s="101"/>
      <c r="D2" s="262"/>
      <c r="E2" s="103"/>
      <c r="F2" s="104"/>
      <c r="G2" s="105"/>
    </row>
    <row r="3" spans="1:7" ht="30">
      <c r="A3" s="214" t="s">
        <v>389</v>
      </c>
      <c r="B3" s="108" t="s">
        <v>149</v>
      </c>
      <c r="C3" s="109" t="s">
        <v>150</v>
      </c>
      <c r="D3" s="108" t="s">
        <v>151</v>
      </c>
      <c r="E3" s="110" t="s">
        <v>152</v>
      </c>
      <c r="F3" s="111"/>
      <c r="G3" s="112"/>
    </row>
    <row r="4" spans="1:7">
      <c r="A4" s="114"/>
      <c r="B4" s="108" t="s">
        <v>153</v>
      </c>
      <c r="C4" s="109" t="s">
        <v>150</v>
      </c>
      <c r="D4" s="108" t="s">
        <v>151</v>
      </c>
      <c r="E4" s="110" t="s">
        <v>154</v>
      </c>
      <c r="F4" s="111"/>
      <c r="G4" s="112"/>
    </row>
    <row r="5" spans="1:7" ht="42.75">
      <c r="A5" s="114"/>
      <c r="B5" s="108" t="s">
        <v>122</v>
      </c>
      <c r="C5" s="109" t="s">
        <v>150</v>
      </c>
      <c r="D5" s="108" t="s">
        <v>464</v>
      </c>
      <c r="E5" s="110" t="s">
        <v>155</v>
      </c>
      <c r="F5" s="111"/>
      <c r="G5" s="112"/>
    </row>
    <row r="6" spans="1:7">
      <c r="A6" s="114"/>
      <c r="B6" s="108" t="s">
        <v>156</v>
      </c>
      <c r="C6" s="109" t="s">
        <v>150</v>
      </c>
      <c r="D6" s="108" t="s">
        <v>151</v>
      </c>
      <c r="E6" s="110" t="s">
        <v>155</v>
      </c>
      <c r="F6" s="111"/>
      <c r="G6" s="112"/>
    </row>
    <row r="7" spans="1:7">
      <c r="A7" s="114"/>
      <c r="B7" s="108" t="s">
        <v>157</v>
      </c>
      <c r="C7" s="109" t="s">
        <v>150</v>
      </c>
      <c r="D7" s="108" t="s">
        <v>151</v>
      </c>
      <c r="E7" s="110" t="s">
        <v>158</v>
      </c>
      <c r="F7" s="111"/>
      <c r="G7" s="112"/>
    </row>
    <row r="8" spans="1:7" ht="28.5">
      <c r="A8" s="114" t="s">
        <v>159</v>
      </c>
      <c r="B8" s="108" t="s">
        <v>455</v>
      </c>
      <c r="C8" s="109" t="s">
        <v>79</v>
      </c>
      <c r="D8" s="247" t="s">
        <v>424</v>
      </c>
      <c r="E8" s="110" t="s">
        <v>160</v>
      </c>
      <c r="F8" s="111"/>
      <c r="G8" s="112"/>
    </row>
    <row r="9" spans="1:7" s="118" customFormat="1">
      <c r="A9" s="114"/>
      <c r="B9" s="115" t="s">
        <v>378</v>
      </c>
      <c r="C9" s="109" t="s">
        <v>79</v>
      </c>
      <c r="D9" s="246" t="s">
        <v>425</v>
      </c>
      <c r="E9" s="110" t="s">
        <v>158</v>
      </c>
      <c r="F9" s="111"/>
    </row>
    <row r="10" spans="1:7">
      <c r="A10" s="114"/>
      <c r="B10" s="115" t="s">
        <v>379</v>
      </c>
      <c r="C10" s="116" t="s">
        <v>79</v>
      </c>
      <c r="D10" s="115" t="s">
        <v>406</v>
      </c>
      <c r="E10" s="110" t="s">
        <v>158</v>
      </c>
      <c r="F10" s="111"/>
      <c r="G10" s="112"/>
    </row>
    <row r="11" spans="1:7">
      <c r="A11" s="114"/>
      <c r="B11" s="108" t="s">
        <v>106</v>
      </c>
      <c r="C11" s="109" t="s">
        <v>79</v>
      </c>
      <c r="D11" s="122" t="s">
        <v>404</v>
      </c>
      <c r="E11" s="110" t="s">
        <v>158</v>
      </c>
      <c r="F11" s="111"/>
      <c r="G11" s="112"/>
    </row>
    <row r="12" spans="1:7">
      <c r="A12" s="114"/>
      <c r="B12" s="108" t="s">
        <v>161</v>
      </c>
      <c r="C12" s="109" t="s">
        <v>79</v>
      </c>
      <c r="D12" s="108" t="s">
        <v>380</v>
      </c>
      <c r="E12" s="110" t="s">
        <v>154</v>
      </c>
      <c r="F12" s="111"/>
      <c r="G12" s="112"/>
    </row>
    <row r="13" spans="1:7">
      <c r="A13" s="114"/>
      <c r="B13" s="108" t="s">
        <v>162</v>
      </c>
      <c r="C13" s="109" t="s">
        <v>79</v>
      </c>
      <c r="D13" s="108" t="s">
        <v>381</v>
      </c>
      <c r="E13" s="110" t="s">
        <v>158</v>
      </c>
      <c r="F13" s="111"/>
      <c r="G13" s="112"/>
    </row>
    <row r="14" spans="1:7">
      <c r="A14" s="114"/>
      <c r="B14" s="108" t="s">
        <v>163</v>
      </c>
      <c r="C14" s="109" t="s">
        <v>79</v>
      </c>
      <c r="D14" s="108" t="s">
        <v>382</v>
      </c>
      <c r="E14" s="110" t="s">
        <v>154</v>
      </c>
      <c r="F14" s="111"/>
      <c r="G14" s="112"/>
    </row>
    <row r="15" spans="1:7">
      <c r="A15" s="114"/>
      <c r="B15" s="108" t="s">
        <v>164</v>
      </c>
      <c r="C15" s="109" t="s">
        <v>79</v>
      </c>
      <c r="D15" s="108" t="s">
        <v>383</v>
      </c>
      <c r="E15" s="110" t="s">
        <v>160</v>
      </c>
      <c r="F15" s="111"/>
      <c r="G15" s="112"/>
    </row>
    <row r="16" spans="1:7" ht="15">
      <c r="A16" s="114"/>
      <c r="B16" s="108" t="s">
        <v>456</v>
      </c>
      <c r="C16" s="109" t="s">
        <v>79</v>
      </c>
      <c r="D16" s="250" t="s">
        <v>385</v>
      </c>
      <c r="E16" s="110" t="s">
        <v>160</v>
      </c>
      <c r="F16" s="111"/>
      <c r="G16" s="112"/>
    </row>
    <row r="17" spans="1:7" ht="28.5">
      <c r="A17" s="114"/>
      <c r="B17" s="108" t="s">
        <v>165</v>
      </c>
      <c r="C17" s="109" t="s">
        <v>79</v>
      </c>
      <c r="D17" s="108" t="s">
        <v>384</v>
      </c>
      <c r="E17" s="110" t="s">
        <v>160</v>
      </c>
      <c r="F17" s="111"/>
      <c r="G17" s="112"/>
    </row>
    <row r="18" spans="1:7">
      <c r="A18" s="114"/>
      <c r="B18" s="108" t="s">
        <v>166</v>
      </c>
      <c r="C18" s="109" t="s">
        <v>79</v>
      </c>
      <c r="D18" s="108" t="s">
        <v>386</v>
      </c>
      <c r="E18" s="110" t="s">
        <v>160</v>
      </c>
    </row>
    <row r="19" spans="1:7" ht="28.5">
      <c r="A19" s="114"/>
      <c r="B19" s="108" t="s">
        <v>167</v>
      </c>
      <c r="C19" s="109" t="s">
        <v>79</v>
      </c>
      <c r="D19" s="108" t="s">
        <v>80</v>
      </c>
      <c r="E19" s="233"/>
    </row>
    <row r="20" spans="1:7" ht="28.5">
      <c r="A20" s="114"/>
      <c r="B20" s="108" t="s">
        <v>168</v>
      </c>
      <c r="C20" s="109" t="s">
        <v>79</v>
      </c>
      <c r="D20" s="108" t="s">
        <v>169</v>
      </c>
      <c r="E20" s="234"/>
    </row>
    <row r="21" spans="1:7" ht="15">
      <c r="A21" s="107" t="s">
        <v>170</v>
      </c>
      <c r="B21" s="108" t="s">
        <v>85</v>
      </c>
      <c r="C21" s="109" t="s">
        <v>150</v>
      </c>
      <c r="D21" s="108" t="s">
        <v>171</v>
      </c>
      <c r="E21" s="233"/>
    </row>
    <row r="22" spans="1:7">
      <c r="A22" s="122"/>
      <c r="B22" s="108" t="s">
        <v>172</v>
      </c>
      <c r="C22" s="109" t="s">
        <v>150</v>
      </c>
      <c r="D22" s="108" t="s">
        <v>171</v>
      </c>
      <c r="E22" s="110"/>
    </row>
    <row r="23" spans="1:7">
      <c r="A23" s="114"/>
      <c r="B23" s="108" t="s">
        <v>173</v>
      </c>
      <c r="C23" s="109" t="s">
        <v>150</v>
      </c>
      <c r="D23" s="108" t="s">
        <v>171</v>
      </c>
      <c r="E23" s="233"/>
    </row>
    <row r="24" spans="1:7">
      <c r="A24" s="114"/>
      <c r="B24" s="108" t="s">
        <v>174</v>
      </c>
      <c r="C24" s="109" t="s">
        <v>150</v>
      </c>
      <c r="D24" s="108" t="s">
        <v>171</v>
      </c>
      <c r="E24" s="233"/>
    </row>
    <row r="25" spans="1:7">
      <c r="A25" s="114"/>
      <c r="B25" s="108" t="s">
        <v>175</v>
      </c>
      <c r="C25" s="109" t="s">
        <v>150</v>
      </c>
      <c r="D25" s="108" t="s">
        <v>171</v>
      </c>
      <c r="E25" s="233" t="s">
        <v>160</v>
      </c>
    </row>
    <row r="26" spans="1:7">
      <c r="A26" s="114" t="s">
        <v>176</v>
      </c>
      <c r="B26" s="108" t="s">
        <v>177</v>
      </c>
      <c r="C26" s="109" t="s">
        <v>79</v>
      </c>
      <c r="D26" s="255" t="s">
        <v>405</v>
      </c>
      <c r="E26" s="233" t="s">
        <v>155</v>
      </c>
    </row>
    <row r="27" spans="1:7">
      <c r="A27" s="114"/>
      <c r="B27" s="108" t="s">
        <v>178</v>
      </c>
      <c r="C27" s="109" t="s">
        <v>79</v>
      </c>
      <c r="D27" s="108" t="s">
        <v>171</v>
      </c>
      <c r="E27" s="110" t="s">
        <v>160</v>
      </c>
    </row>
    <row r="28" spans="1:7" ht="15">
      <c r="A28" s="107" t="s">
        <v>179</v>
      </c>
      <c r="B28" s="108" t="s">
        <v>103</v>
      </c>
      <c r="C28" s="109" t="s">
        <v>83</v>
      </c>
      <c r="D28" s="250" t="s">
        <v>180</v>
      </c>
      <c r="E28" s="233"/>
    </row>
    <row r="29" spans="1:7">
      <c r="A29" s="114"/>
      <c r="B29" s="108" t="s">
        <v>81</v>
      </c>
      <c r="C29" s="109" t="s">
        <v>150</v>
      </c>
      <c r="D29" s="108" t="s">
        <v>181</v>
      </c>
      <c r="E29" s="110"/>
      <c r="F29" s="111"/>
      <c r="G29" s="112"/>
    </row>
    <row r="30" spans="1:7">
      <c r="A30" s="114"/>
      <c r="B30" s="108" t="s">
        <v>82</v>
      </c>
      <c r="C30" s="109" t="s">
        <v>83</v>
      </c>
      <c r="D30" s="108" t="s">
        <v>182</v>
      </c>
      <c r="E30" s="110"/>
      <c r="F30" s="111"/>
      <c r="G30" s="112"/>
    </row>
    <row r="31" spans="1:7">
      <c r="A31" s="114"/>
      <c r="B31" s="108" t="s">
        <v>84</v>
      </c>
      <c r="C31" s="109" t="s">
        <v>150</v>
      </c>
      <c r="D31" s="108" t="s">
        <v>182</v>
      </c>
      <c r="E31" s="110"/>
      <c r="F31" s="111"/>
      <c r="G31" s="112"/>
    </row>
    <row r="32" spans="1:7" s="121" customFormat="1" ht="57">
      <c r="A32" s="114"/>
      <c r="B32" s="108" t="s">
        <v>111</v>
      </c>
      <c r="C32" s="110" t="s">
        <v>183</v>
      </c>
      <c r="D32" s="108" t="s">
        <v>184</v>
      </c>
      <c r="E32" s="110" t="s">
        <v>160</v>
      </c>
      <c r="F32" s="119"/>
      <c r="G32" s="120"/>
    </row>
    <row r="33" spans="1:7" ht="28.5">
      <c r="A33" s="122"/>
      <c r="B33" s="108" t="s">
        <v>185</v>
      </c>
      <c r="C33" s="123" t="s">
        <v>186</v>
      </c>
      <c r="D33" s="232" t="s">
        <v>187</v>
      </c>
      <c r="E33" s="110" t="s">
        <v>160</v>
      </c>
    </row>
    <row r="34" spans="1:7" s="121" customFormat="1" ht="18">
      <c r="A34" s="114"/>
      <c r="B34" s="108" t="s">
        <v>112</v>
      </c>
      <c r="C34" s="110" t="s">
        <v>150</v>
      </c>
      <c r="D34" s="108" t="s">
        <v>113</v>
      </c>
      <c r="E34" s="110" t="s">
        <v>160</v>
      </c>
      <c r="F34" s="119"/>
      <c r="G34" s="120"/>
    </row>
    <row r="35" spans="1:7" s="121" customFormat="1" ht="18">
      <c r="A35" s="114"/>
      <c r="B35" s="108" t="s">
        <v>188</v>
      </c>
      <c r="C35" s="109" t="s">
        <v>150</v>
      </c>
      <c r="D35" s="250" t="s">
        <v>189</v>
      </c>
      <c r="E35" s="110"/>
      <c r="F35" s="119"/>
      <c r="G35" s="120"/>
    </row>
    <row r="36" spans="1:7" s="121" customFormat="1" ht="57">
      <c r="A36" s="114"/>
      <c r="B36" s="108" t="s">
        <v>190</v>
      </c>
      <c r="C36" s="110" t="s">
        <v>191</v>
      </c>
      <c r="D36" s="108" t="s">
        <v>192</v>
      </c>
      <c r="E36" s="110" t="s">
        <v>155</v>
      </c>
      <c r="F36" s="119"/>
      <c r="G36" s="120"/>
    </row>
    <row r="37" spans="1:7" ht="28.5">
      <c r="A37" s="122" t="s">
        <v>193</v>
      </c>
      <c r="B37" s="108" t="s">
        <v>194</v>
      </c>
      <c r="C37" s="123" t="s">
        <v>79</v>
      </c>
      <c r="D37" s="108" t="s">
        <v>114</v>
      </c>
      <c r="E37" s="110" t="s">
        <v>160</v>
      </c>
    </row>
    <row r="38" spans="1:7" ht="42.75">
      <c r="A38" s="122"/>
      <c r="B38" s="108" t="s">
        <v>115</v>
      </c>
      <c r="C38" s="123" t="s">
        <v>79</v>
      </c>
      <c r="D38" s="108" t="s">
        <v>195</v>
      </c>
      <c r="E38" s="110" t="s">
        <v>160</v>
      </c>
    </row>
    <row r="39" spans="1:7" ht="28.5">
      <c r="A39" s="122"/>
      <c r="B39" s="108" t="s">
        <v>196</v>
      </c>
      <c r="C39" s="123" t="s">
        <v>79</v>
      </c>
      <c r="D39" s="115" t="s">
        <v>426</v>
      </c>
      <c r="E39" s="110" t="s">
        <v>160</v>
      </c>
    </row>
    <row r="40" spans="1:7">
      <c r="A40" s="122"/>
      <c r="B40" s="108" t="s">
        <v>116</v>
      </c>
      <c r="C40" s="123" t="s">
        <v>79</v>
      </c>
      <c r="D40" s="108" t="s">
        <v>197</v>
      </c>
      <c r="E40" s="110" t="s">
        <v>160</v>
      </c>
    </row>
    <row r="41" spans="1:7">
      <c r="A41" s="122"/>
      <c r="B41" s="108" t="s">
        <v>117</v>
      </c>
      <c r="C41" s="123" t="s">
        <v>79</v>
      </c>
      <c r="D41" s="246" t="s">
        <v>427</v>
      </c>
      <c r="E41" s="110" t="s">
        <v>160</v>
      </c>
    </row>
    <row r="42" spans="1:7" ht="30.6" customHeight="1">
      <c r="A42" s="122"/>
      <c r="B42" s="108" t="s">
        <v>198</v>
      </c>
      <c r="C42" s="123" t="s">
        <v>79</v>
      </c>
      <c r="D42" s="108" t="s">
        <v>118</v>
      </c>
      <c r="E42" s="110" t="s">
        <v>160</v>
      </c>
    </row>
    <row r="43" spans="1:7" s="106" customFormat="1" ht="34.9" customHeight="1">
      <c r="A43" s="100" t="s">
        <v>435</v>
      </c>
      <c r="B43" s="254"/>
      <c r="C43" s="101"/>
      <c r="D43" s="262" t="s">
        <v>467</v>
      </c>
      <c r="E43" s="103"/>
      <c r="F43" s="104"/>
      <c r="G43" s="105"/>
    </row>
    <row r="44" spans="1:7" s="121" customFormat="1" ht="19.149999999999999" customHeight="1">
      <c r="A44" s="107" t="s">
        <v>199</v>
      </c>
      <c r="B44" s="108" t="s">
        <v>428</v>
      </c>
      <c r="C44" s="109" t="s">
        <v>150</v>
      </c>
      <c r="D44" s="108"/>
      <c r="E44" s="110" t="s">
        <v>160</v>
      </c>
      <c r="F44" s="119"/>
      <c r="G44" s="120"/>
    </row>
    <row r="45" spans="1:7">
      <c r="A45" s="114"/>
      <c r="B45" s="115" t="s">
        <v>200</v>
      </c>
      <c r="C45" s="116" t="s">
        <v>150</v>
      </c>
      <c r="D45" s="108"/>
      <c r="E45" s="110" t="s">
        <v>201</v>
      </c>
      <c r="F45" s="111"/>
      <c r="G45" s="112"/>
    </row>
    <row r="46" spans="1:7" s="121" customFormat="1" ht="18">
      <c r="A46" s="231"/>
      <c r="B46" s="115" t="s">
        <v>436</v>
      </c>
      <c r="C46" s="116" t="s">
        <v>150</v>
      </c>
      <c r="D46" s="248"/>
      <c r="E46" s="110" t="s">
        <v>160</v>
      </c>
      <c r="F46" s="119"/>
      <c r="G46" s="120"/>
    </row>
    <row r="47" spans="1:7" s="121" customFormat="1" ht="35.25" customHeight="1">
      <c r="A47" s="231"/>
      <c r="B47" s="108" t="s">
        <v>202</v>
      </c>
      <c r="C47" s="109" t="s">
        <v>150</v>
      </c>
      <c r="D47" s="108" t="s">
        <v>390</v>
      </c>
      <c r="E47" s="110" t="s">
        <v>160</v>
      </c>
      <c r="F47" s="217"/>
      <c r="G47" s="120"/>
    </row>
    <row r="48" spans="1:7" s="121" customFormat="1" ht="18">
      <c r="A48" s="231"/>
      <c r="B48" s="108" t="s">
        <v>110</v>
      </c>
      <c r="C48" s="109" t="s">
        <v>150</v>
      </c>
      <c r="D48" s="108"/>
      <c r="E48" s="110" t="s">
        <v>160</v>
      </c>
      <c r="F48" s="119"/>
      <c r="G48" s="120"/>
    </row>
    <row r="49" spans="1:7">
      <c r="A49" s="114"/>
      <c r="B49" s="108" t="s">
        <v>437</v>
      </c>
      <c r="C49" s="109" t="s">
        <v>186</v>
      </c>
      <c r="D49" s="108"/>
      <c r="E49" s="110" t="s">
        <v>158</v>
      </c>
      <c r="F49" s="111"/>
      <c r="G49" s="112"/>
    </row>
    <row r="50" spans="1:7" s="118" customFormat="1" ht="42.75">
      <c r="A50" s="114"/>
      <c r="B50" s="108" t="s">
        <v>357</v>
      </c>
      <c r="C50" s="109" t="s">
        <v>150</v>
      </c>
      <c r="D50" s="261" t="s">
        <v>463</v>
      </c>
      <c r="E50" s="110" t="s">
        <v>160</v>
      </c>
      <c r="F50" s="111"/>
    </row>
    <row r="51" spans="1:7" s="121" customFormat="1" ht="28.5">
      <c r="A51" s="239" t="s">
        <v>203</v>
      </c>
      <c r="B51" s="115" t="s">
        <v>204</v>
      </c>
      <c r="C51" s="116"/>
      <c r="D51" s="115" t="s">
        <v>205</v>
      </c>
      <c r="E51" s="124" t="s">
        <v>160</v>
      </c>
      <c r="F51" s="125"/>
      <c r="G51" s="120"/>
    </row>
    <row r="52" spans="1:7" s="121" customFormat="1" ht="42.75">
      <c r="A52" s="235"/>
      <c r="B52" s="108" t="s">
        <v>107</v>
      </c>
      <c r="C52" s="110" t="s">
        <v>109</v>
      </c>
      <c r="D52" s="108" t="s">
        <v>465</v>
      </c>
      <c r="E52" s="110" t="s">
        <v>160</v>
      </c>
      <c r="F52" s="125"/>
      <c r="G52" s="120"/>
    </row>
    <row r="53" spans="1:7" s="121" customFormat="1" ht="28.5">
      <c r="A53" s="235"/>
      <c r="B53" s="108" t="s">
        <v>206</v>
      </c>
      <c r="C53" s="116" t="s">
        <v>150</v>
      </c>
      <c r="D53" s="108" t="s">
        <v>388</v>
      </c>
      <c r="E53" s="110" t="s">
        <v>160</v>
      </c>
      <c r="F53" s="119"/>
      <c r="G53" s="120"/>
    </row>
    <row r="54" spans="1:7" s="121" customFormat="1" ht="18">
      <c r="A54" s="231"/>
      <c r="B54" s="108" t="s">
        <v>207</v>
      </c>
      <c r="C54" s="109" t="s">
        <v>208</v>
      </c>
      <c r="D54" s="108" t="s">
        <v>388</v>
      </c>
      <c r="E54" s="110" t="s">
        <v>154</v>
      </c>
      <c r="F54" s="119"/>
      <c r="G54" s="120"/>
    </row>
    <row r="55" spans="1:7" s="121" customFormat="1" ht="28.5">
      <c r="A55" s="231"/>
      <c r="B55" s="108" t="s">
        <v>396</v>
      </c>
      <c r="C55" s="109" t="s">
        <v>150</v>
      </c>
      <c r="D55" s="108" t="s">
        <v>388</v>
      </c>
      <c r="E55" s="110"/>
      <c r="F55" s="119"/>
      <c r="G55" s="120"/>
    </row>
    <row r="56" spans="1:7" s="121" customFormat="1" ht="18">
      <c r="A56" s="107" t="s">
        <v>209</v>
      </c>
      <c r="B56" s="108" t="s">
        <v>210</v>
      </c>
      <c r="C56" s="109" t="s">
        <v>211</v>
      </c>
      <c r="D56" s="108"/>
      <c r="E56" s="110" t="s">
        <v>160</v>
      </c>
      <c r="F56" s="119"/>
      <c r="G56" s="120"/>
    </row>
    <row r="57" spans="1:7" s="121" customFormat="1" ht="18">
      <c r="A57" s="114"/>
      <c r="B57" s="108" t="s">
        <v>387</v>
      </c>
      <c r="C57" s="109" t="s">
        <v>79</v>
      </c>
      <c r="D57" s="108" t="s">
        <v>466</v>
      </c>
      <c r="E57" s="110"/>
      <c r="F57" s="119"/>
      <c r="G57" s="120"/>
    </row>
    <row r="58" spans="1:7" s="121" customFormat="1" ht="18">
      <c r="A58" s="114"/>
      <c r="B58" s="108" t="s">
        <v>460</v>
      </c>
      <c r="C58" s="109" t="s">
        <v>150</v>
      </c>
      <c r="D58" s="108"/>
      <c r="E58" s="110"/>
      <c r="F58" s="119"/>
      <c r="G58" s="120"/>
    </row>
    <row r="59" spans="1:7" s="121" customFormat="1" ht="18">
      <c r="A59" s="114"/>
      <c r="B59" s="108" t="s">
        <v>461</v>
      </c>
      <c r="C59" s="109" t="s">
        <v>150</v>
      </c>
      <c r="D59" s="108" t="s">
        <v>462</v>
      </c>
      <c r="E59" s="110"/>
      <c r="F59" s="119"/>
      <c r="G59" s="120"/>
    </row>
    <row r="60" spans="1:7" s="106" customFormat="1" ht="34.9" customHeight="1">
      <c r="A60" s="100" t="s">
        <v>212</v>
      </c>
      <c r="B60" s="254"/>
      <c r="C60" s="101"/>
      <c r="D60" s="102"/>
      <c r="E60" s="103"/>
      <c r="F60" s="104"/>
      <c r="G60" s="105"/>
    </row>
    <row r="61" spans="1:7" s="121" customFormat="1" ht="18">
      <c r="A61" s="107" t="s">
        <v>199</v>
      </c>
      <c r="B61" s="108" t="s">
        <v>86</v>
      </c>
      <c r="C61" s="109" t="s">
        <v>213</v>
      </c>
      <c r="D61" s="108"/>
      <c r="E61" s="110"/>
      <c r="F61" s="119"/>
      <c r="G61" s="120"/>
    </row>
    <row r="62" spans="1:7" s="121" customFormat="1" ht="18">
      <c r="A62" s="114"/>
      <c r="B62" s="108" t="s">
        <v>87</v>
      </c>
      <c r="C62" s="109" t="s">
        <v>88</v>
      </c>
      <c r="D62" s="108"/>
      <c r="E62" s="110"/>
      <c r="F62" s="119"/>
      <c r="G62" s="120"/>
    </row>
    <row r="63" spans="1:7" s="121" customFormat="1" ht="18">
      <c r="A63" s="114"/>
      <c r="B63" s="108" t="s">
        <v>89</v>
      </c>
      <c r="C63" s="109" t="s">
        <v>88</v>
      </c>
      <c r="D63" s="108"/>
      <c r="E63" s="110"/>
      <c r="F63" s="119"/>
      <c r="G63" s="120"/>
    </row>
    <row r="64" spans="1:7" s="121" customFormat="1" ht="18">
      <c r="A64" s="114"/>
      <c r="B64" s="108" t="s">
        <v>214</v>
      </c>
      <c r="C64" s="109" t="s">
        <v>215</v>
      </c>
      <c r="D64" s="108"/>
      <c r="E64" s="110"/>
      <c r="F64" s="119"/>
      <c r="G64" s="120"/>
    </row>
    <row r="65" spans="1:7" s="121" customFormat="1" ht="19.149999999999999" customHeight="1">
      <c r="A65" s="107" t="s">
        <v>216</v>
      </c>
      <c r="B65" s="108" t="s">
        <v>94</v>
      </c>
      <c r="C65" s="109"/>
      <c r="D65" s="108"/>
      <c r="E65" s="110"/>
      <c r="F65" s="119"/>
      <c r="G65" s="120"/>
    </row>
    <row r="66" spans="1:7" s="121" customFormat="1" ht="19.149999999999999" customHeight="1">
      <c r="A66" s="107"/>
      <c r="B66" s="108" t="s">
        <v>217</v>
      </c>
      <c r="C66" s="109"/>
      <c r="D66" s="108"/>
      <c r="E66" s="110"/>
      <c r="F66" s="119"/>
      <c r="G66" s="120"/>
    </row>
    <row r="67" spans="1:7" s="121" customFormat="1" ht="19.149999999999999" customHeight="1">
      <c r="A67" s="114"/>
      <c r="B67" s="108" t="s">
        <v>95</v>
      </c>
      <c r="C67" s="109"/>
      <c r="D67" s="108"/>
      <c r="E67" s="110"/>
      <c r="F67" s="119"/>
      <c r="G67" s="120"/>
    </row>
    <row r="68" spans="1:7" s="121" customFormat="1" ht="19.149999999999999" customHeight="1">
      <c r="A68" s="114"/>
      <c r="B68" s="108" t="s">
        <v>218</v>
      </c>
      <c r="C68" s="109"/>
      <c r="D68" s="108" t="s">
        <v>219</v>
      </c>
      <c r="E68" s="110"/>
      <c r="F68" s="119"/>
      <c r="G68" s="120"/>
    </row>
    <row r="69" spans="1:7" s="121" customFormat="1" ht="19.149999999999999" customHeight="1">
      <c r="A69" s="114"/>
      <c r="B69" s="108" t="s">
        <v>220</v>
      </c>
      <c r="C69" s="109"/>
      <c r="D69" s="108"/>
      <c r="E69" s="110"/>
      <c r="F69" s="119"/>
      <c r="G69" s="120"/>
    </row>
    <row r="70" spans="1:7" s="121" customFormat="1" ht="28.9" customHeight="1">
      <c r="A70" s="114"/>
      <c r="B70" s="108" t="s">
        <v>96</v>
      </c>
      <c r="C70" s="109"/>
      <c r="D70" s="108"/>
      <c r="E70" s="110"/>
      <c r="F70" s="119"/>
      <c r="G70" s="120"/>
    </row>
    <row r="71" spans="1:7" s="121" customFormat="1" ht="19.149999999999999" customHeight="1">
      <c r="A71" s="114"/>
      <c r="B71" s="108" t="s">
        <v>221</v>
      </c>
      <c r="C71" s="109"/>
      <c r="D71" s="108"/>
      <c r="E71" s="110"/>
      <c r="F71" s="119"/>
      <c r="G71" s="120"/>
    </row>
    <row r="72" spans="1:7" s="121" customFormat="1" ht="19.149999999999999" customHeight="1">
      <c r="A72" s="114"/>
      <c r="B72" s="108" t="s">
        <v>97</v>
      </c>
      <c r="C72" s="109"/>
      <c r="D72" s="108"/>
      <c r="E72" s="110"/>
      <c r="F72" s="119"/>
      <c r="G72" s="120"/>
    </row>
    <row r="73" spans="1:7" s="121" customFormat="1" ht="19.149999999999999" customHeight="1">
      <c r="A73" s="114"/>
      <c r="B73" s="108" t="s">
        <v>104</v>
      </c>
      <c r="C73" s="109"/>
      <c r="D73" s="108"/>
      <c r="E73" s="110"/>
      <c r="F73" s="119"/>
      <c r="G73" s="120"/>
    </row>
    <row r="74" spans="1:7" s="121" customFormat="1" ht="19.149999999999999" customHeight="1">
      <c r="A74" s="114"/>
      <c r="B74" s="108" t="s">
        <v>222</v>
      </c>
      <c r="C74" s="109"/>
      <c r="D74" s="108"/>
      <c r="E74" s="110"/>
      <c r="F74" s="119"/>
      <c r="G74" s="120"/>
    </row>
    <row r="75" spans="1:7" s="121" customFormat="1" ht="19.149999999999999" customHeight="1">
      <c r="A75" s="114"/>
      <c r="B75" s="108" t="s">
        <v>377</v>
      </c>
      <c r="C75" s="109"/>
      <c r="D75" s="108"/>
      <c r="E75" s="110"/>
      <c r="F75" s="119"/>
      <c r="G75" s="120"/>
    </row>
    <row r="76" spans="1:7" s="106" customFormat="1" ht="34.9" customHeight="1">
      <c r="A76" s="100" t="s">
        <v>223</v>
      </c>
      <c r="B76" s="254"/>
      <c r="C76" s="101"/>
      <c r="D76" s="102"/>
      <c r="E76" s="103"/>
      <c r="F76" s="104"/>
      <c r="G76" s="105"/>
    </row>
    <row r="77" spans="1:7" s="121" customFormat="1" ht="18">
      <c r="A77" s="107" t="s">
        <v>224</v>
      </c>
      <c r="B77" s="108" t="s">
        <v>90</v>
      </c>
      <c r="C77" s="110" t="s">
        <v>79</v>
      </c>
      <c r="D77" s="108" t="s">
        <v>91</v>
      </c>
      <c r="E77" s="110"/>
      <c r="F77" s="119"/>
      <c r="G77" s="120"/>
    </row>
    <row r="78" spans="1:7" s="121" customFormat="1" ht="18">
      <c r="A78" s="107"/>
      <c r="B78" s="108" t="s">
        <v>225</v>
      </c>
      <c r="C78" s="110" t="s">
        <v>226</v>
      </c>
      <c r="D78" s="108" t="s">
        <v>91</v>
      </c>
      <c r="E78" s="110"/>
      <c r="F78" s="119"/>
      <c r="G78" s="120"/>
    </row>
    <row r="79" spans="1:7" s="121" customFormat="1" ht="18">
      <c r="A79" s="107" t="s">
        <v>227</v>
      </c>
      <c r="B79" s="108" t="s">
        <v>92</v>
      </c>
      <c r="C79" s="109"/>
      <c r="D79" s="115" t="s">
        <v>429</v>
      </c>
      <c r="E79" s="110"/>
      <c r="F79" s="119"/>
      <c r="G79" s="120"/>
    </row>
    <row r="80" spans="1:7" s="121" customFormat="1" ht="18">
      <c r="A80" s="231"/>
      <c r="B80" s="108" t="s">
        <v>228</v>
      </c>
      <c r="C80" s="109"/>
      <c r="D80" s="115" t="s">
        <v>429</v>
      </c>
      <c r="E80" s="110"/>
      <c r="F80" s="119"/>
      <c r="G80" s="120"/>
    </row>
    <row r="81" spans="1:7" s="121" customFormat="1" ht="18">
      <c r="A81" s="231"/>
      <c r="B81" s="108" t="s">
        <v>93</v>
      </c>
      <c r="C81" s="109"/>
      <c r="D81" s="115" t="s">
        <v>429</v>
      </c>
      <c r="E81" s="110"/>
      <c r="F81" s="119"/>
      <c r="G81" s="120"/>
    </row>
    <row r="82" spans="1:7" s="121" customFormat="1" ht="18">
      <c r="A82" s="216" t="s">
        <v>356</v>
      </c>
      <c r="B82" s="108" t="s">
        <v>375</v>
      </c>
      <c r="C82" s="109"/>
      <c r="D82" s="108" t="s">
        <v>229</v>
      </c>
      <c r="E82" s="110"/>
      <c r="F82" s="119"/>
      <c r="G82" s="120"/>
    </row>
    <row r="83" spans="1:7" s="121" customFormat="1" ht="42.75">
      <c r="A83" s="235"/>
      <c r="B83" s="108" t="s">
        <v>230</v>
      </c>
      <c r="C83" s="109" t="s">
        <v>79</v>
      </c>
      <c r="D83" s="115" t="s">
        <v>431</v>
      </c>
      <c r="E83" s="110" t="s">
        <v>160</v>
      </c>
      <c r="F83" s="119"/>
      <c r="G83" s="120"/>
    </row>
    <row r="84" spans="1:7" s="121" customFormat="1" ht="28.5">
      <c r="A84" s="235"/>
      <c r="B84" s="108" t="s">
        <v>231</v>
      </c>
      <c r="C84" s="110" t="s">
        <v>232</v>
      </c>
      <c r="D84" s="115" t="s">
        <v>430</v>
      </c>
      <c r="E84" s="110" t="s">
        <v>160</v>
      </c>
      <c r="F84" s="119"/>
      <c r="G84" s="120"/>
    </row>
    <row r="85" spans="1:7" s="121" customFormat="1" ht="57">
      <c r="A85" s="231"/>
      <c r="B85" s="108" t="s">
        <v>233</v>
      </c>
      <c r="C85" s="110" t="s">
        <v>234</v>
      </c>
      <c r="D85" s="115" t="s">
        <v>432</v>
      </c>
      <c r="E85" s="110" t="s">
        <v>160</v>
      </c>
      <c r="F85" s="119"/>
      <c r="G85" s="120"/>
    </row>
    <row r="86" spans="1:7" s="121" customFormat="1" ht="45.6" customHeight="1">
      <c r="A86" s="231"/>
      <c r="B86" s="108" t="s">
        <v>235</v>
      </c>
      <c r="C86" s="110" t="s">
        <v>234</v>
      </c>
      <c r="D86" s="115" t="s">
        <v>430</v>
      </c>
      <c r="E86" s="110" t="s">
        <v>160</v>
      </c>
      <c r="F86" s="119"/>
      <c r="G86" s="120"/>
    </row>
    <row r="87" spans="1:7" s="121" customFormat="1" ht="45">
      <c r="A87" s="236" t="s">
        <v>236</v>
      </c>
      <c r="B87" s="108" t="s">
        <v>377</v>
      </c>
      <c r="C87" s="109"/>
      <c r="D87" s="108" t="s">
        <v>376</v>
      </c>
      <c r="E87" s="110"/>
      <c r="F87" s="119"/>
      <c r="G87" s="120"/>
    </row>
    <row r="88" spans="1:7">
      <c r="B88" s="113"/>
      <c r="C88" s="113"/>
      <c r="D88" s="113"/>
      <c r="F88" s="111"/>
      <c r="G88" s="112"/>
    </row>
  </sheetData>
  <hyperlinks>
    <hyperlink ref="D20" r:id="rId1" xr:uid="{00000000-0004-0000-0200-000000000000}"/>
    <hyperlink ref="D10" r:id="rId2" xr:uid="{00000000-0004-0000-0200-000001000000}"/>
    <hyperlink ref="D19" r:id="rId3" xr:uid="{00000000-0004-0000-0200-000002000000}"/>
    <hyperlink ref="D28" r:id="rId4" xr:uid="{00000000-0004-0000-0200-000003000000}"/>
    <hyperlink ref="D34" r:id="rId5" xr:uid="{00000000-0004-0000-0200-000004000000}"/>
    <hyperlink ref="D37" r:id="rId6" xr:uid="{00000000-0004-0000-0200-000005000000}"/>
    <hyperlink ref="D38" r:id="rId7" xr:uid="{00000000-0004-0000-0200-000006000000}"/>
    <hyperlink ref="D39" r:id="rId8" display="https://pd.lubw.de/93152 _x000a_" xr:uid="{00000000-0004-0000-0200-000007000000}"/>
    <hyperlink ref="D40" r:id="rId9" xr:uid="{00000000-0004-0000-0200-000008000000}"/>
    <hyperlink ref="D42" r:id="rId10" xr:uid="{00000000-0004-0000-0200-000009000000}"/>
    <hyperlink ref="D16" r:id="rId11" xr:uid="{00000000-0004-0000-0200-00000A000000}"/>
    <hyperlink ref="D35" r:id="rId12" xr:uid="{98649B6D-C12C-49AB-ADE7-A86383D653C9}"/>
  </hyperlinks>
  <pageMargins left="0.7" right="0.7" top="0.78740157499999996" bottom="0.78740157499999996" header="0.3" footer="0.3"/>
  <pageSetup paperSize="9" scale="51" fitToHeight="0"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4027-3A7C-4D90-99DB-5F46DEB32033}">
  <sheetPr>
    <pageSetUpPr fitToPage="1"/>
  </sheetPr>
  <dimension ref="A1:O144"/>
  <sheetViews>
    <sheetView tabSelected="1" topLeftCell="A31" zoomScale="90" zoomScaleNormal="90" workbookViewId="0">
      <selection activeCell="L78" sqref="L78"/>
    </sheetView>
  </sheetViews>
  <sheetFormatPr baseColWidth="10" defaultColWidth="9.28515625" defaultRowHeight="15"/>
  <cols>
    <col min="1" max="1" width="28.28515625" style="6" customWidth="1"/>
    <col min="2" max="2" width="45.42578125" customWidth="1"/>
    <col min="3" max="4" width="15.7109375" customWidth="1"/>
    <col min="5" max="5" width="15.7109375" style="7" customWidth="1"/>
    <col min="6" max="6" width="12.7109375" style="38" customWidth="1"/>
    <col min="7" max="7" width="12.7109375" style="10" customWidth="1"/>
    <col min="8" max="9" width="12.7109375" style="276" customWidth="1"/>
    <col min="10" max="10" width="45.7109375" customWidth="1"/>
    <col min="11" max="11" width="39.7109375" customWidth="1"/>
    <col min="12" max="13" width="19" customWidth="1"/>
    <col min="14" max="14" width="17" customWidth="1"/>
  </cols>
  <sheetData>
    <row r="1" spans="1:15" ht="23.25" customHeight="1">
      <c r="A1" s="413" t="s">
        <v>439</v>
      </c>
      <c r="B1" s="413"/>
      <c r="C1" s="413"/>
      <c r="D1" s="413"/>
      <c r="E1" s="413"/>
      <c r="F1" s="73"/>
    </row>
    <row r="2" spans="1:15" s="4" customFormat="1" ht="25.5" customHeight="1">
      <c r="A2" s="414" t="s">
        <v>498</v>
      </c>
      <c r="B2" s="414"/>
      <c r="C2" s="414"/>
      <c r="D2" s="414"/>
      <c r="E2" s="415"/>
      <c r="F2" s="416" t="s">
        <v>499</v>
      </c>
      <c r="G2" s="417"/>
      <c r="H2" s="417"/>
      <c r="I2" s="418"/>
      <c r="J2" s="251" t="s">
        <v>457</v>
      </c>
    </row>
    <row r="3" spans="1:15" s="4" customFormat="1">
      <c r="A3" s="425" t="s">
        <v>438</v>
      </c>
      <c r="B3" s="425"/>
      <c r="C3" s="425"/>
      <c r="D3" s="425"/>
      <c r="E3" s="426"/>
      <c r="F3" s="419"/>
      <c r="G3" s="420"/>
      <c r="H3" s="420"/>
      <c r="I3" s="421"/>
      <c r="J3" s="252" t="s">
        <v>458</v>
      </c>
    </row>
    <row r="4" spans="1:15" s="4" customFormat="1">
      <c r="A4" s="296" t="s">
        <v>0</v>
      </c>
      <c r="B4" s="296"/>
      <c r="C4" s="296"/>
      <c r="D4" s="296"/>
      <c r="E4" s="427"/>
      <c r="F4" s="422"/>
      <c r="G4" s="423"/>
      <c r="H4" s="423"/>
      <c r="I4" s="424"/>
      <c r="J4" s="253" t="s">
        <v>458</v>
      </c>
    </row>
    <row r="5" spans="1:15" s="4" customFormat="1" ht="25.5" customHeight="1">
      <c r="A5" s="5" t="s">
        <v>1</v>
      </c>
      <c r="B5" s="425" t="s">
        <v>105</v>
      </c>
      <c r="C5" s="425"/>
      <c r="D5" s="425"/>
      <c r="E5" s="425"/>
      <c r="F5" s="428" t="s">
        <v>442</v>
      </c>
      <c r="G5" s="429"/>
      <c r="H5" s="429"/>
      <c r="I5" s="430"/>
      <c r="J5" s="277" t="s">
        <v>459</v>
      </c>
    </row>
    <row r="6" spans="1:15">
      <c r="A6" s="271" t="s">
        <v>100</v>
      </c>
      <c r="B6" s="437"/>
      <c r="C6" s="437"/>
      <c r="D6" s="437"/>
      <c r="E6" s="437"/>
      <c r="F6" s="431"/>
      <c r="G6" s="432"/>
      <c r="H6" s="432"/>
      <c r="I6" s="433"/>
      <c r="J6" s="438" t="s">
        <v>400</v>
      </c>
      <c r="K6" s="4"/>
      <c r="L6" s="4"/>
      <c r="M6" s="4"/>
      <c r="N6" s="4"/>
      <c r="O6" s="4"/>
    </row>
    <row r="7" spans="1:15" ht="27.75" customHeight="1">
      <c r="A7" s="271" t="s">
        <v>98</v>
      </c>
      <c r="B7" s="437"/>
      <c r="C7" s="437"/>
      <c r="D7" s="437"/>
      <c r="E7" s="437"/>
      <c r="F7" s="431"/>
      <c r="G7" s="432"/>
      <c r="H7" s="432"/>
      <c r="I7" s="433"/>
      <c r="J7" s="438"/>
      <c r="K7" s="4"/>
      <c r="L7" s="4"/>
      <c r="M7" s="4"/>
      <c r="N7" s="4"/>
      <c r="O7" s="4"/>
    </row>
    <row r="8" spans="1:15">
      <c r="A8" s="271" t="s">
        <v>99</v>
      </c>
      <c r="B8" s="437"/>
      <c r="C8" s="437"/>
      <c r="D8" s="437"/>
      <c r="E8" s="437"/>
      <c r="F8" s="431"/>
      <c r="G8" s="432"/>
      <c r="H8" s="432"/>
      <c r="I8" s="433"/>
      <c r="J8" s="439"/>
      <c r="K8" s="4"/>
      <c r="L8" s="4"/>
      <c r="M8" s="4"/>
      <c r="N8" s="4"/>
      <c r="O8" s="4"/>
    </row>
    <row r="9" spans="1:15">
      <c r="E9" s="278"/>
      <c r="F9" s="431"/>
      <c r="G9" s="432"/>
      <c r="H9" s="432"/>
      <c r="I9" s="433"/>
      <c r="J9" s="439"/>
      <c r="M9" s="4"/>
      <c r="N9" s="4"/>
      <c r="O9" s="4"/>
    </row>
    <row r="10" spans="1:15" ht="15" customHeight="1">
      <c r="A10" s="8"/>
      <c r="B10" s="425" t="s">
        <v>2</v>
      </c>
      <c r="C10" s="425"/>
      <c r="D10" s="425"/>
      <c r="E10" s="441"/>
      <c r="F10" s="434"/>
      <c r="G10" s="435"/>
      <c r="H10" s="435"/>
      <c r="I10" s="436"/>
      <c r="J10" s="439"/>
      <c r="M10" s="4"/>
      <c r="N10" s="4"/>
      <c r="O10" s="4"/>
    </row>
    <row r="11" spans="1:15" ht="39" thickBot="1">
      <c r="A11" s="5" t="s">
        <v>440</v>
      </c>
      <c r="B11" s="77" t="s">
        <v>119</v>
      </c>
      <c r="C11" s="273" t="s">
        <v>3</v>
      </c>
      <c r="D11" s="9" t="s">
        <v>4</v>
      </c>
      <c r="E11" s="9" t="s">
        <v>5</v>
      </c>
      <c r="F11" s="279" t="str">
        <f>Zeitplan!E9</f>
        <v/>
      </c>
      <c r="G11" s="280" t="str">
        <f>Zeitplan!Q9</f>
        <v/>
      </c>
      <c r="H11" s="280" t="str">
        <f>Zeitplan!AC9</f>
        <v/>
      </c>
      <c r="I11" s="281" t="str">
        <f>Zeitplan!AO9</f>
        <v/>
      </c>
      <c r="J11" s="440"/>
    </row>
    <row r="12" spans="1:15" ht="24" customHeight="1">
      <c r="A12" s="397" t="s">
        <v>6</v>
      </c>
      <c r="B12" s="400" t="s">
        <v>407</v>
      </c>
      <c r="C12" s="70" t="s">
        <v>100</v>
      </c>
      <c r="D12" s="11"/>
      <c r="E12" s="12">
        <f>D12*$B$6</f>
        <v>0</v>
      </c>
      <c r="F12" s="403">
        <f>IFERROR(Zeitplan!BA11/Zeitplan!$BE$11,0)</f>
        <v>0</v>
      </c>
      <c r="G12" s="404">
        <f>IFERROR(Zeitplan!BB11/Zeitplan!$BE$11,0)</f>
        <v>0</v>
      </c>
      <c r="H12" s="405">
        <f>IFERROR(Zeitplan!BC11/Zeitplan!$BE$11,0)</f>
        <v>0</v>
      </c>
      <c r="I12" s="405">
        <f>IFERROR(Zeitplan!BD11/Zeitplan!$BE$11,0)</f>
        <v>0</v>
      </c>
      <c r="J12" s="406" t="s">
        <v>511</v>
      </c>
    </row>
    <row r="13" spans="1:15" ht="24" customHeight="1">
      <c r="A13" s="398"/>
      <c r="B13" s="401"/>
      <c r="C13" s="70" t="s">
        <v>101</v>
      </c>
      <c r="D13" s="11"/>
      <c r="E13" s="12">
        <f>D13*$B$7</f>
        <v>0</v>
      </c>
      <c r="F13" s="403"/>
      <c r="G13" s="404"/>
      <c r="H13" s="405"/>
      <c r="I13" s="405"/>
      <c r="J13" s="407"/>
    </row>
    <row r="14" spans="1:15" ht="24" customHeight="1">
      <c r="A14" s="399"/>
      <c r="B14" s="402"/>
      <c r="C14" s="70" t="s">
        <v>102</v>
      </c>
      <c r="D14" s="11"/>
      <c r="E14" s="12">
        <f>D14*$B$8</f>
        <v>0</v>
      </c>
      <c r="F14" s="403"/>
      <c r="G14" s="404"/>
      <c r="H14" s="405"/>
      <c r="I14" s="405"/>
      <c r="J14" s="407"/>
    </row>
    <row r="15" spans="1:15" ht="18" customHeight="1" thickBot="1">
      <c r="A15" s="13"/>
      <c r="B15" s="309" t="s">
        <v>441</v>
      </c>
      <c r="C15" s="310"/>
      <c r="D15" s="14">
        <f>SUM(D12:D14)</f>
        <v>0</v>
      </c>
      <c r="E15" s="15">
        <f>SUM(E12:E14)</f>
        <v>0</v>
      </c>
      <c r="F15" s="200">
        <f>$E$15*F12</f>
        <v>0</v>
      </c>
      <c r="G15" s="201">
        <f t="shared" ref="G15:I15" si="0">$E$15*G12</f>
        <v>0</v>
      </c>
      <c r="H15" s="237">
        <f t="shared" si="0"/>
        <v>0</v>
      </c>
      <c r="I15" s="237">
        <f t="shared" si="0"/>
        <v>0</v>
      </c>
      <c r="J15" s="407"/>
      <c r="K15" s="241"/>
    </row>
    <row r="16" spans="1:15" ht="22.5" customHeight="1">
      <c r="A16" s="275" t="s">
        <v>7</v>
      </c>
      <c r="B16" s="16" t="s">
        <v>362</v>
      </c>
      <c r="C16" s="410"/>
      <c r="D16" s="411"/>
      <c r="E16" s="412"/>
      <c r="F16" s="17"/>
      <c r="J16" s="407"/>
    </row>
    <row r="17" spans="1:14" ht="22.35" customHeight="1">
      <c r="A17" s="324" t="s">
        <v>8</v>
      </c>
      <c r="B17" s="386" t="s">
        <v>363</v>
      </c>
      <c r="C17" s="70" t="s">
        <v>100</v>
      </c>
      <c r="D17" s="11"/>
      <c r="E17" s="12">
        <f>D17*$B$6</f>
        <v>0</v>
      </c>
      <c r="F17" s="332">
        <f>IFERROR(Zeitplan!BA12/Zeitplan!$BE$12,0)</f>
        <v>0</v>
      </c>
      <c r="G17" s="382">
        <f>IFERROR(Zeitplan!BB12/Zeitplan!$BE$12,0)</f>
        <v>0</v>
      </c>
      <c r="H17" s="382">
        <f>IFERROR(Zeitplan!BC12/Zeitplan!$BE$12,0)</f>
        <v>0</v>
      </c>
      <c r="I17" s="392">
        <f>IFERROR(Zeitplan!BD12/Zeitplan!$BE$12,0)</f>
        <v>0</v>
      </c>
      <c r="J17" s="407"/>
      <c r="K17" s="282"/>
      <c r="L17" s="283"/>
      <c r="M17" s="18"/>
      <c r="N17" s="18"/>
    </row>
    <row r="18" spans="1:14" ht="22.35" customHeight="1">
      <c r="A18" s="325"/>
      <c r="B18" s="387"/>
      <c r="C18" s="70" t="s">
        <v>101</v>
      </c>
      <c r="D18" s="11"/>
      <c r="E18" s="12">
        <f>D18*$B$7</f>
        <v>0</v>
      </c>
      <c r="F18" s="332"/>
      <c r="G18" s="382"/>
      <c r="H18" s="382"/>
      <c r="I18" s="392"/>
      <c r="J18" s="407"/>
      <c r="K18" s="19"/>
      <c r="L18" s="20"/>
      <c r="M18" s="20"/>
      <c r="N18" s="20"/>
    </row>
    <row r="19" spans="1:14" ht="22.35" customHeight="1">
      <c r="A19" s="325"/>
      <c r="B19" s="387"/>
      <c r="C19" s="70" t="s">
        <v>102</v>
      </c>
      <c r="D19" s="11"/>
      <c r="E19" s="12">
        <f>D19*$B$8</f>
        <v>0</v>
      </c>
      <c r="F19" s="332"/>
      <c r="G19" s="382"/>
      <c r="H19" s="382"/>
      <c r="I19" s="392"/>
      <c r="J19" s="407"/>
      <c r="K19" s="20"/>
      <c r="L19" s="20"/>
      <c r="M19" s="20"/>
      <c r="N19" s="19"/>
    </row>
    <row r="20" spans="1:14" ht="22.35" customHeight="1">
      <c r="A20" s="324" t="s">
        <v>9</v>
      </c>
      <c r="B20" s="386" t="s">
        <v>364</v>
      </c>
      <c r="C20" s="70" t="s">
        <v>100</v>
      </c>
      <c r="D20" s="11"/>
      <c r="E20" s="12">
        <f>D20*$B$6</f>
        <v>0</v>
      </c>
      <c r="F20" s="332">
        <f>IFERROR(Zeitplan!BA13/Zeitplan!$BE$13,0)</f>
        <v>0</v>
      </c>
      <c r="G20" s="382">
        <f>IFERROR(Zeitplan!BB13/Zeitplan!$BE$13,0)</f>
        <v>0</v>
      </c>
      <c r="H20" s="382">
        <f>IFERROR(Zeitplan!BC13/Zeitplan!$BE$13,0)</f>
        <v>0</v>
      </c>
      <c r="I20" s="392">
        <f>IFERROR(Zeitplan!BD13/Zeitplan!$BE$13,0)</f>
        <v>0</v>
      </c>
      <c r="J20" s="407"/>
    </row>
    <row r="21" spans="1:14" ht="22.35" customHeight="1">
      <c r="A21" s="325"/>
      <c r="B21" s="387"/>
      <c r="C21" s="70" t="s">
        <v>101</v>
      </c>
      <c r="D21" s="11"/>
      <c r="E21" s="12">
        <f>D21*$B$7</f>
        <v>0</v>
      </c>
      <c r="F21" s="332"/>
      <c r="G21" s="382"/>
      <c r="H21" s="382"/>
      <c r="I21" s="392"/>
      <c r="J21" s="407"/>
    </row>
    <row r="22" spans="1:14" ht="22.35" customHeight="1">
      <c r="A22" s="325"/>
      <c r="B22" s="387"/>
      <c r="C22" s="70" t="s">
        <v>102</v>
      </c>
      <c r="D22" s="11"/>
      <c r="E22" s="12">
        <f>D22*$B$8</f>
        <v>0</v>
      </c>
      <c r="F22" s="332"/>
      <c r="G22" s="382"/>
      <c r="H22" s="382"/>
      <c r="I22" s="392"/>
      <c r="J22" s="407"/>
    </row>
    <row r="23" spans="1:14" ht="22.35" customHeight="1">
      <c r="A23" s="336" t="s">
        <v>120</v>
      </c>
      <c r="B23" s="393" t="s">
        <v>122</v>
      </c>
      <c r="C23" s="70" t="s">
        <v>100</v>
      </c>
      <c r="D23" s="11"/>
      <c r="E23" s="12">
        <f>D23*$B$6</f>
        <v>0</v>
      </c>
      <c r="F23" s="332">
        <f>IFERROR(Zeitplan!BA14/Zeitplan!$BE$14,0)</f>
        <v>0</v>
      </c>
      <c r="G23" s="382">
        <f>IFERROR(Zeitplan!BB14/Zeitplan!$BE$14,0)</f>
        <v>0</v>
      </c>
      <c r="H23" s="382">
        <f>IFERROR(Zeitplan!BC14/Zeitplan!$BE$14,0)</f>
        <v>0</v>
      </c>
      <c r="I23" s="392">
        <f>IFERROR(Zeitplan!BD14/Zeitplan!$BE$14,0)</f>
        <v>0</v>
      </c>
      <c r="J23" s="407"/>
    </row>
    <row r="24" spans="1:14" ht="22.35" customHeight="1">
      <c r="A24" s="334"/>
      <c r="B24" s="394"/>
      <c r="C24" s="70" t="s">
        <v>101</v>
      </c>
      <c r="D24" s="11"/>
      <c r="E24" s="12">
        <f>D24*$B$7</f>
        <v>0</v>
      </c>
      <c r="F24" s="332"/>
      <c r="G24" s="382"/>
      <c r="H24" s="382"/>
      <c r="I24" s="392"/>
      <c r="J24" s="407"/>
    </row>
    <row r="25" spans="1:14" ht="22.35" customHeight="1">
      <c r="A25" s="335"/>
      <c r="B25" s="395"/>
      <c r="C25" s="70" t="s">
        <v>102</v>
      </c>
      <c r="D25" s="11"/>
      <c r="E25" s="12">
        <f>D25*$B$8</f>
        <v>0</v>
      </c>
      <c r="F25" s="332"/>
      <c r="G25" s="382"/>
      <c r="H25" s="382"/>
      <c r="I25" s="392"/>
      <c r="J25" s="407"/>
    </row>
    <row r="26" spans="1:14" ht="22.35" customHeight="1">
      <c r="A26" s="336" t="s">
        <v>121</v>
      </c>
      <c r="B26" s="393" t="s">
        <v>71</v>
      </c>
      <c r="C26" s="70" t="s">
        <v>100</v>
      </c>
      <c r="D26" s="11"/>
      <c r="E26" s="12">
        <f t="shared" ref="E26" si="1">D26*$B$6</f>
        <v>0</v>
      </c>
      <c r="F26" s="332">
        <f>IFERROR(Zeitplan!BA15/Zeitplan!$BE$15,0)</f>
        <v>0</v>
      </c>
      <c r="G26" s="382">
        <f>IFERROR(Zeitplan!BB15/Zeitplan!$BE$15,0)</f>
        <v>0</v>
      </c>
      <c r="H26" s="382">
        <f>IFERROR(Zeitplan!BC15/Zeitplan!$BE$15,0)</f>
        <v>0</v>
      </c>
      <c r="I26" s="392">
        <f>IFERROR(Zeitplan!BD15/Zeitplan!$BE$15,0)</f>
        <v>0</v>
      </c>
      <c r="J26" s="407"/>
    </row>
    <row r="27" spans="1:14" ht="22.35" customHeight="1">
      <c r="A27" s="334"/>
      <c r="B27" s="394"/>
      <c r="C27" s="70" t="s">
        <v>101</v>
      </c>
      <c r="D27" s="11"/>
      <c r="E27" s="12">
        <f t="shared" ref="E27" si="2">D27*$B$7</f>
        <v>0</v>
      </c>
      <c r="F27" s="332"/>
      <c r="G27" s="382"/>
      <c r="H27" s="382"/>
      <c r="I27" s="392"/>
      <c r="J27" s="407"/>
    </row>
    <row r="28" spans="1:14" ht="22.35" customHeight="1">
      <c r="A28" s="335"/>
      <c r="B28" s="395"/>
      <c r="C28" s="70" t="s">
        <v>102</v>
      </c>
      <c r="D28" s="11"/>
      <c r="E28" s="12">
        <f t="shared" ref="E28" si="3">D28*$B$8</f>
        <v>0</v>
      </c>
      <c r="F28" s="396"/>
      <c r="G28" s="356"/>
      <c r="H28" s="356"/>
      <c r="I28" s="392"/>
      <c r="J28" s="407"/>
    </row>
    <row r="29" spans="1:14" ht="22.35" customHeight="1">
      <c r="A29" s="324" t="s">
        <v>10</v>
      </c>
      <c r="B29" s="386" t="s">
        <v>123</v>
      </c>
      <c r="C29" s="70" t="s">
        <v>100</v>
      </c>
      <c r="D29" s="11"/>
      <c r="E29" s="209">
        <f>D29*$B$6</f>
        <v>0</v>
      </c>
      <c r="F29" s="330">
        <f>IFERROR(Zeitplan!BA16/Zeitplan!$BE$16,0)</f>
        <v>0</v>
      </c>
      <c r="G29" s="382">
        <f>IFERROR(Zeitplan!BB16/Zeitplan!$BE$16,0)</f>
        <v>0</v>
      </c>
      <c r="H29" s="382">
        <f>IFERROR(Zeitplan!BC16/Zeitplan!$BE$16,0)</f>
        <v>0</v>
      </c>
      <c r="I29" s="392">
        <f>IFERROR(Zeitplan!BD16/Zeitplan!$BE$16,0)</f>
        <v>0</v>
      </c>
      <c r="J29" s="407"/>
    </row>
    <row r="30" spans="1:14" ht="22.35" customHeight="1">
      <c r="A30" s="325"/>
      <c r="B30" s="387"/>
      <c r="C30" s="70" t="s">
        <v>101</v>
      </c>
      <c r="D30" s="11"/>
      <c r="E30" s="209">
        <f>D30*$B$7</f>
        <v>0</v>
      </c>
      <c r="F30" s="330"/>
      <c r="G30" s="382"/>
      <c r="H30" s="382"/>
      <c r="I30" s="392"/>
      <c r="J30" s="407"/>
    </row>
    <row r="31" spans="1:14" ht="22.35" customHeight="1">
      <c r="A31" s="325"/>
      <c r="B31" s="387"/>
      <c r="C31" s="70" t="s">
        <v>102</v>
      </c>
      <c r="D31" s="11"/>
      <c r="E31" s="209">
        <f>D31*$B$8</f>
        <v>0</v>
      </c>
      <c r="F31" s="330"/>
      <c r="G31" s="382"/>
      <c r="H31" s="382"/>
      <c r="I31" s="392"/>
      <c r="J31" s="407"/>
    </row>
    <row r="32" spans="1:14" ht="22.35" customHeight="1">
      <c r="A32" s="324" t="s">
        <v>50</v>
      </c>
      <c r="B32" s="386" t="s">
        <v>391</v>
      </c>
      <c r="C32" s="70" t="s">
        <v>100</v>
      </c>
      <c r="D32" s="11"/>
      <c r="E32" s="12">
        <f>D32*$B$6</f>
        <v>0</v>
      </c>
      <c r="F32" s="330">
        <f>IFERROR(Zeitplan!BA17/Zeitplan!$BE$17,0)</f>
        <v>0</v>
      </c>
      <c r="G32" s="382">
        <f>IFERROR(Zeitplan!BB17/Zeitplan!$BE$17,0)</f>
        <v>0</v>
      </c>
      <c r="H32" s="382">
        <f>IFERROR(Zeitplan!BC17/Zeitplan!$BE$17,0)</f>
        <v>0</v>
      </c>
      <c r="I32" s="392">
        <f>IFERROR(Zeitplan!BD17/Zeitplan!$BE$17,0)</f>
        <v>0</v>
      </c>
      <c r="J32" s="407"/>
    </row>
    <row r="33" spans="1:11" ht="22.35" customHeight="1">
      <c r="A33" s="325"/>
      <c r="B33" s="387"/>
      <c r="C33" s="70" t="s">
        <v>101</v>
      </c>
      <c r="D33" s="11"/>
      <c r="E33" s="12">
        <f>D33*$B$7</f>
        <v>0</v>
      </c>
      <c r="F33" s="330"/>
      <c r="G33" s="382"/>
      <c r="H33" s="382"/>
      <c r="I33" s="392"/>
      <c r="J33" s="407"/>
    </row>
    <row r="34" spans="1:11" ht="22.35" customHeight="1">
      <c r="A34" s="325"/>
      <c r="B34" s="387"/>
      <c r="C34" s="70" t="s">
        <v>102</v>
      </c>
      <c r="D34" s="11"/>
      <c r="E34" s="12">
        <f>D34*$B$8</f>
        <v>0</v>
      </c>
      <c r="F34" s="330"/>
      <c r="G34" s="382"/>
      <c r="H34" s="382"/>
      <c r="I34" s="392"/>
      <c r="J34" s="407"/>
    </row>
    <row r="35" spans="1:11" ht="22.35" customHeight="1">
      <c r="A35" s="324" t="s">
        <v>11</v>
      </c>
      <c r="B35" s="386" t="s">
        <v>12</v>
      </c>
      <c r="C35" s="70" t="s">
        <v>100</v>
      </c>
      <c r="D35" s="11"/>
      <c r="E35" s="12">
        <f>D35*$B$6</f>
        <v>0</v>
      </c>
      <c r="F35" s="330">
        <f>IFERROR(Zeitplan!BA18/Zeitplan!$BE$18,0)</f>
        <v>0</v>
      </c>
      <c r="G35" s="382">
        <f>IFERROR(Zeitplan!BB18/Zeitplan!$BE$18,0)</f>
        <v>0</v>
      </c>
      <c r="H35" s="382">
        <f>IFERROR(Zeitplan!BC18/Zeitplan!$BE$18,0)</f>
        <v>0</v>
      </c>
      <c r="I35" s="392">
        <f>IFERROR(Zeitplan!BD18/Zeitplan!$BE$18,0)</f>
        <v>0</v>
      </c>
      <c r="J35" s="407"/>
    </row>
    <row r="36" spans="1:11" ht="22.35" customHeight="1">
      <c r="A36" s="325"/>
      <c r="B36" s="387"/>
      <c r="C36" s="70" t="s">
        <v>101</v>
      </c>
      <c r="D36" s="11"/>
      <c r="E36" s="12">
        <f>D36*$B$7</f>
        <v>0</v>
      </c>
      <c r="F36" s="330"/>
      <c r="G36" s="382"/>
      <c r="H36" s="382"/>
      <c r="I36" s="392"/>
      <c r="J36" s="407"/>
    </row>
    <row r="37" spans="1:11" ht="22.35" customHeight="1">
      <c r="A37" s="325"/>
      <c r="B37" s="387"/>
      <c r="C37" s="70" t="s">
        <v>102</v>
      </c>
      <c r="D37" s="11"/>
      <c r="E37" s="12">
        <f>D37*$B$8</f>
        <v>0</v>
      </c>
      <c r="F37" s="330"/>
      <c r="G37" s="382"/>
      <c r="H37" s="382"/>
      <c r="I37" s="392"/>
      <c r="J37" s="407"/>
    </row>
    <row r="38" spans="1:11" ht="22.35" customHeight="1">
      <c r="A38" s="324" t="s">
        <v>13</v>
      </c>
      <c r="B38" s="386" t="s">
        <v>14</v>
      </c>
      <c r="C38" s="70" t="s">
        <v>100</v>
      </c>
      <c r="D38" s="11"/>
      <c r="E38" s="12">
        <f>D38*$B$6</f>
        <v>0</v>
      </c>
      <c r="F38" s="330">
        <f>IFERROR(Zeitplan!BA19/Zeitplan!$BE$19,0)</f>
        <v>0</v>
      </c>
      <c r="G38" s="382">
        <f>IFERROR(Zeitplan!BB19/Zeitplan!$BE$19,0)</f>
        <v>0</v>
      </c>
      <c r="H38" s="382">
        <f>IFERROR(Zeitplan!BC19/Zeitplan!$BE$19,0)</f>
        <v>0</v>
      </c>
      <c r="I38" s="392">
        <f>IFERROR(Zeitplan!BD19/Zeitplan!$BE$19,0)</f>
        <v>0</v>
      </c>
      <c r="J38" s="407"/>
    </row>
    <row r="39" spans="1:11" ht="22.35" customHeight="1">
      <c r="A39" s="325"/>
      <c r="B39" s="387"/>
      <c r="C39" s="70" t="s">
        <v>101</v>
      </c>
      <c r="D39" s="11"/>
      <c r="E39" s="12">
        <f>D39*$B$7</f>
        <v>0</v>
      </c>
      <c r="F39" s="330"/>
      <c r="G39" s="382"/>
      <c r="H39" s="382"/>
      <c r="I39" s="392"/>
      <c r="J39" s="407"/>
    </row>
    <row r="40" spans="1:11" ht="22.35" customHeight="1">
      <c r="A40" s="325"/>
      <c r="B40" s="387"/>
      <c r="C40" s="70" t="s">
        <v>102</v>
      </c>
      <c r="D40" s="11"/>
      <c r="E40" s="12">
        <f>D40*$B$8</f>
        <v>0</v>
      </c>
      <c r="F40" s="330"/>
      <c r="G40" s="382"/>
      <c r="H40" s="382"/>
      <c r="I40" s="392"/>
      <c r="J40" s="407"/>
    </row>
    <row r="41" spans="1:11" ht="22.35" customHeight="1">
      <c r="A41" s="324" t="s">
        <v>15</v>
      </c>
      <c r="B41" s="339" t="s">
        <v>16</v>
      </c>
      <c r="C41" s="70" t="s">
        <v>100</v>
      </c>
      <c r="D41" s="11"/>
      <c r="E41" s="12">
        <f>D41*$B$6</f>
        <v>0</v>
      </c>
      <c r="F41" s="330">
        <f>IFERROR(Zeitplan!BA20/Zeitplan!$BE$20,0)</f>
        <v>0</v>
      </c>
      <c r="G41" s="382">
        <f>IFERROR(Zeitplan!BB20/Zeitplan!$BE$20,0)</f>
        <v>0</v>
      </c>
      <c r="H41" s="382">
        <f>IFERROR(Zeitplan!BC20/Zeitplan!$BE$20,0)</f>
        <v>0</v>
      </c>
      <c r="I41" s="392">
        <f>IFERROR(Zeitplan!BD20/Zeitplan!$BE$20,0)</f>
        <v>0</v>
      </c>
      <c r="J41" s="407"/>
    </row>
    <row r="42" spans="1:11" ht="22.35" customHeight="1">
      <c r="A42" s="325"/>
      <c r="B42" s="340"/>
      <c r="C42" s="70" t="s">
        <v>101</v>
      </c>
      <c r="D42" s="11"/>
      <c r="E42" s="12">
        <f>D42*$B$7</f>
        <v>0</v>
      </c>
      <c r="F42" s="330"/>
      <c r="G42" s="382"/>
      <c r="H42" s="382"/>
      <c r="I42" s="392"/>
      <c r="J42" s="407"/>
    </row>
    <row r="43" spans="1:11" ht="22.35" customHeight="1">
      <c r="A43" s="325"/>
      <c r="B43" s="340"/>
      <c r="C43" s="70" t="s">
        <v>102</v>
      </c>
      <c r="D43" s="11"/>
      <c r="E43" s="12">
        <f>D43*$B$8</f>
        <v>0</v>
      </c>
      <c r="F43" s="330"/>
      <c r="G43" s="382"/>
      <c r="H43" s="382"/>
      <c r="I43" s="392"/>
      <c r="J43" s="407"/>
    </row>
    <row r="44" spans="1:11" ht="22.35" customHeight="1">
      <c r="A44" s="324" t="s">
        <v>17</v>
      </c>
      <c r="B44" s="386" t="s">
        <v>409</v>
      </c>
      <c r="C44" s="70" t="s">
        <v>100</v>
      </c>
      <c r="D44" s="11"/>
      <c r="E44" s="12">
        <f>D44*$B$6</f>
        <v>0</v>
      </c>
      <c r="F44" s="330">
        <f>IFERROR(Zeitplan!BA21/Zeitplan!$BE$21,0)</f>
        <v>0</v>
      </c>
      <c r="G44" s="382">
        <f>IFERROR(Zeitplan!BB21/Zeitplan!$BE$21,0)</f>
        <v>0</v>
      </c>
      <c r="H44" s="382">
        <f>IFERROR(Zeitplan!BC21/Zeitplan!$BE$21,0)</f>
        <v>0</v>
      </c>
      <c r="I44" s="392">
        <f>IFERROR(Zeitplan!BD21/Zeitplan!$BE$21,0)</f>
        <v>0</v>
      </c>
      <c r="J44" s="407"/>
    </row>
    <row r="45" spans="1:11" ht="22.35" customHeight="1">
      <c r="A45" s="325"/>
      <c r="B45" s="387"/>
      <c r="C45" s="70" t="s">
        <v>101</v>
      </c>
      <c r="D45" s="11"/>
      <c r="E45" s="12">
        <f>D45*$B$7</f>
        <v>0</v>
      </c>
      <c r="F45" s="330"/>
      <c r="G45" s="382"/>
      <c r="H45" s="382"/>
      <c r="I45" s="392"/>
      <c r="J45" s="407"/>
    </row>
    <row r="46" spans="1:11" ht="22.35" customHeight="1">
      <c r="A46" s="325"/>
      <c r="B46" s="387"/>
      <c r="C46" s="70" t="s">
        <v>102</v>
      </c>
      <c r="D46" s="11"/>
      <c r="E46" s="12">
        <f>D46*$B$8</f>
        <v>0</v>
      </c>
      <c r="F46" s="330"/>
      <c r="G46" s="382"/>
      <c r="H46" s="382"/>
      <c r="I46" s="392"/>
      <c r="J46" s="407"/>
    </row>
    <row r="47" spans="1:11" ht="15.75" thickBot="1">
      <c r="A47" s="13"/>
      <c r="B47" s="309" t="s">
        <v>443</v>
      </c>
      <c r="C47" s="310"/>
      <c r="D47" s="14">
        <f>SUM(D17:D46)</f>
        <v>0</v>
      </c>
      <c r="E47" s="15">
        <f>SUM(E17:E46)</f>
        <v>0</v>
      </c>
      <c r="F47" s="201">
        <f t="array" ref="F47">(SUM($E$17:$E$19)*F17)+(SUM($E$20:$E$22)*F20)+(SUM($E$23:$E$25)*F23)+(SUM($E$26:$E$28*F26))+(SUM($E$29:$E$31)*F29)+(SUM($E$32:$E$34)*F32)+(SUM($E$35:$E$37)*F35)+(SUM($E$38:$E$40)*F38)+(SUM($E$41:$E$43)*F41)+(SUM($E$44:$E$46)*F44)</f>
        <v>0</v>
      </c>
      <c r="G47" s="201">
        <f t="array" ref="G47">(SUM($E$17:$E$19)*G17)+(SUM($E$20:$E$22)*G20)+(SUM($E$23:$E$25)*G23)+(SUM($E$26:$E$28*G26))+(SUM($E$29:$E$31)*G29)+(SUM($E$32:$E$34)*G32)+(SUM($E$35:$E$37)*G35)+(SUM($E$38:$E$40)*G38)+(SUM($E$41:$E$43)*G41)+(SUM($E$44:$E$46)*G44)</f>
        <v>0</v>
      </c>
      <c r="H47" s="201">
        <f t="array" ref="H47">(SUM($E$17:$E$19)*H17)+(SUM($E$20:$E$22)*H20)+(SUM($E$23:$E$25)*H23)+(SUM($E$26:$E$28*H26))+(SUM($E$29:$E$31)*H29)+(SUM($E$32:$E$34)*H32)+(SUM($E$35:$E$37)*H35)+(SUM($E$38:$E$40)*H38)+(SUM($E$41:$E$43)*H41)+(SUM($E$44:$E$46)*H44)</f>
        <v>0</v>
      </c>
      <c r="I47" s="201">
        <f t="array" ref="I47">(SUM($E$17:$E$19)*I17)+(SUM($E$20:$E$22)*I20)+(SUM($E$23:$E$25)*I23)+(SUM($E$26:$E$28*I26))+(SUM($E$29:$E$31)*I29)+(SUM($E$32:$E$34)*I32)+(SUM($E$35:$E$37)*I35)+(SUM($E$38:$E$40)*I38)+(SUM($E$41:$E$43)*I41)+(SUM($E$44:$E$46)*I44)</f>
        <v>0</v>
      </c>
      <c r="J47" s="407"/>
      <c r="K47" s="241"/>
    </row>
    <row r="48" spans="1:11" ht="22.5" customHeight="1">
      <c r="A48" s="22" t="s">
        <v>18</v>
      </c>
      <c r="B48" s="16" t="s">
        <v>19</v>
      </c>
      <c r="C48" s="23"/>
      <c r="D48" s="24"/>
      <c r="E48" s="25"/>
      <c r="F48" s="39"/>
      <c r="J48" s="407"/>
    </row>
    <row r="49" spans="1:11" ht="22.35" customHeight="1">
      <c r="A49" s="324" t="s">
        <v>20</v>
      </c>
      <c r="B49" s="386" t="s">
        <v>143</v>
      </c>
      <c r="C49" s="70" t="s">
        <v>100</v>
      </c>
      <c r="D49" s="11"/>
      <c r="E49" s="12">
        <f>D49*$B$6</f>
        <v>0</v>
      </c>
      <c r="F49" s="330">
        <f>IFERROR(Zeitplan!BA22/Zeitplan!$BE$22,0)</f>
        <v>0</v>
      </c>
      <c r="G49" s="382">
        <f>IFERROR(Zeitplan!BB22/Zeitplan!$BE$22,0)</f>
        <v>0</v>
      </c>
      <c r="H49" s="362">
        <f>IFERROR(Zeitplan!BC22/Zeitplan!$BE$22,0)</f>
        <v>0</v>
      </c>
      <c r="I49" s="362">
        <f>IFERROR(Zeitplan!BD22/Zeitplan!$BE$22,0)</f>
        <v>0</v>
      </c>
      <c r="J49" s="407"/>
    </row>
    <row r="50" spans="1:11" ht="22.35" customHeight="1">
      <c r="A50" s="325"/>
      <c r="B50" s="387"/>
      <c r="C50" s="70" t="s">
        <v>101</v>
      </c>
      <c r="D50" s="11"/>
      <c r="E50" s="12">
        <f>D50*$B$7</f>
        <v>0</v>
      </c>
      <c r="F50" s="330"/>
      <c r="G50" s="382"/>
      <c r="H50" s="362"/>
      <c r="I50" s="362"/>
      <c r="J50" s="407"/>
    </row>
    <row r="51" spans="1:11" ht="22.35" customHeight="1">
      <c r="A51" s="325"/>
      <c r="B51" s="387"/>
      <c r="C51" s="70" t="s">
        <v>102</v>
      </c>
      <c r="D51" s="11"/>
      <c r="E51" s="12">
        <f>D51*$B$8</f>
        <v>0</v>
      </c>
      <c r="F51" s="330"/>
      <c r="G51" s="382"/>
      <c r="H51" s="362"/>
      <c r="I51" s="362"/>
      <c r="J51" s="407"/>
    </row>
    <row r="52" spans="1:11" ht="22.35" customHeight="1">
      <c r="A52" s="324" t="s">
        <v>21</v>
      </c>
      <c r="B52" s="386" t="s">
        <v>124</v>
      </c>
      <c r="C52" s="70" t="s">
        <v>100</v>
      </c>
      <c r="D52" s="11"/>
      <c r="E52" s="12">
        <f>D52*$B$6</f>
        <v>0</v>
      </c>
      <c r="F52" s="330">
        <f>IFERROR(Zeitplan!BA23/Zeitplan!$BE$23,0)</f>
        <v>0</v>
      </c>
      <c r="G52" s="382">
        <f>IFERROR(Zeitplan!BB23/Zeitplan!$BE$23,0)</f>
        <v>0</v>
      </c>
      <c r="H52" s="362">
        <f>IFERROR(Zeitplan!BC23/Zeitplan!$BE$23,0)</f>
        <v>0</v>
      </c>
      <c r="I52" s="362">
        <f>IFERROR(Zeitplan!BD23/Zeitplan!$BE$23,0)</f>
        <v>0</v>
      </c>
      <c r="J52" s="407"/>
    </row>
    <row r="53" spans="1:11" ht="22.35" customHeight="1">
      <c r="A53" s="325"/>
      <c r="B53" s="387"/>
      <c r="C53" s="70" t="s">
        <v>101</v>
      </c>
      <c r="D53" s="11"/>
      <c r="E53" s="12">
        <f>D53*$B$7</f>
        <v>0</v>
      </c>
      <c r="F53" s="330"/>
      <c r="G53" s="382"/>
      <c r="H53" s="362"/>
      <c r="I53" s="362"/>
      <c r="J53" s="407"/>
    </row>
    <row r="54" spans="1:11" ht="22.35" customHeight="1">
      <c r="A54" s="325"/>
      <c r="B54" s="387"/>
      <c r="C54" s="70" t="s">
        <v>102</v>
      </c>
      <c r="D54" s="11"/>
      <c r="E54" s="12">
        <f>D54*$B$8</f>
        <v>0</v>
      </c>
      <c r="F54" s="330"/>
      <c r="G54" s="382"/>
      <c r="H54" s="362"/>
      <c r="I54" s="362"/>
      <c r="J54" s="407"/>
    </row>
    <row r="55" spans="1:11" ht="22.35" customHeight="1">
      <c r="A55" s="388" t="s">
        <v>125</v>
      </c>
      <c r="B55" s="390" t="s">
        <v>500</v>
      </c>
      <c r="C55" s="70" t="s">
        <v>100</v>
      </c>
      <c r="D55" s="71" t="s">
        <v>49</v>
      </c>
      <c r="E55" s="72" t="s">
        <v>49</v>
      </c>
      <c r="F55" s="377">
        <f>IFERROR(Zeitplan!BA24/Zeitplan!$BE$24,0)</f>
        <v>0</v>
      </c>
      <c r="G55" s="382">
        <f>IFERROR(Zeitplan!BB24/Zeitplan!$BE$24,0)</f>
        <v>0</v>
      </c>
      <c r="H55" s="362">
        <f>IFERROR(Zeitplan!BC24/Zeitplan!$BE$24,0)</f>
        <v>0</v>
      </c>
      <c r="I55" s="362">
        <f>IFERROR(Zeitplan!BD24/Zeitplan!$BE$24,0)</f>
        <v>0</v>
      </c>
      <c r="J55" s="407"/>
    </row>
    <row r="56" spans="1:11" ht="22.35" customHeight="1">
      <c r="A56" s="389"/>
      <c r="B56" s="391"/>
      <c r="C56" s="70" t="s">
        <v>101</v>
      </c>
      <c r="D56" s="71" t="s">
        <v>49</v>
      </c>
      <c r="E56" s="72" t="s">
        <v>49</v>
      </c>
      <c r="F56" s="378"/>
      <c r="G56" s="382"/>
      <c r="H56" s="362"/>
      <c r="I56" s="362"/>
      <c r="J56" s="407"/>
    </row>
    <row r="57" spans="1:11" ht="22.35" customHeight="1">
      <c r="A57" s="389"/>
      <c r="B57" s="391"/>
      <c r="C57" s="70" t="s">
        <v>102</v>
      </c>
      <c r="D57" s="71" t="s">
        <v>49</v>
      </c>
      <c r="E57" s="72" t="s">
        <v>49</v>
      </c>
      <c r="F57" s="329"/>
      <c r="G57" s="382"/>
      <c r="H57" s="362"/>
      <c r="I57" s="362"/>
      <c r="J57" s="407"/>
    </row>
    <row r="58" spans="1:11" ht="18" customHeight="1" thickBot="1">
      <c r="A58" s="13"/>
      <c r="B58" s="309" t="s">
        <v>444</v>
      </c>
      <c r="C58" s="310"/>
      <c r="D58" s="14">
        <f>SUM(D49:D57)</f>
        <v>0</v>
      </c>
      <c r="E58" s="15">
        <f>SUM(E49:E57)</f>
        <v>0</v>
      </c>
      <c r="F58" s="201">
        <f>(SUM($E$49:$E$51)*F49)+(SUM($E$52:$E$54)*F52)+(SUM($E$55:$E$57)*F55)</f>
        <v>0</v>
      </c>
      <c r="G58" s="201">
        <f>(SUM($E$49:$E$51)*G49)+(SUM($E$52:$E$54)*G52)+(SUM($E$55:$E$57)*G55)</f>
        <v>0</v>
      </c>
      <c r="H58" s="201">
        <f>(SUM($E$49:$E$51)*H49)+(SUM($E$52:$E$54)*H52)+(SUM($E$55:$E$57)*H55)</f>
        <v>0</v>
      </c>
      <c r="I58" s="201">
        <f>(SUM($E$49:$E$51)*I49)+(SUM($E$52:$E$54)*I52)+(SUM($E$55:$E$57)*I55)</f>
        <v>0</v>
      </c>
      <c r="J58" s="407"/>
      <c r="K58" s="241"/>
    </row>
    <row r="59" spans="1:11" ht="27.75" customHeight="1">
      <c r="A59" s="22" t="s">
        <v>22</v>
      </c>
      <c r="B59" s="16" t="s">
        <v>126</v>
      </c>
      <c r="C59" s="23"/>
      <c r="D59" s="24"/>
      <c r="E59" s="25"/>
      <c r="F59" s="39"/>
      <c r="J59" s="407"/>
    </row>
    <row r="60" spans="1:11" ht="18" customHeight="1">
      <c r="A60" s="324" t="s">
        <v>22</v>
      </c>
      <c r="B60" s="386" t="s">
        <v>126</v>
      </c>
      <c r="C60" s="70" t="s">
        <v>100</v>
      </c>
      <c r="D60" s="11"/>
      <c r="E60" s="12">
        <f>D60*$B$6</f>
        <v>0</v>
      </c>
      <c r="F60" s="377">
        <f>IFERROR(Zeitplan!BA25/Zeitplan!$BE$25,0)</f>
        <v>0</v>
      </c>
      <c r="G60" s="382">
        <f>IFERROR(Zeitplan!BB25/Zeitplan!$BE$25,0)</f>
        <v>0</v>
      </c>
      <c r="H60" s="362">
        <f>IFERROR(Zeitplan!BC25/Zeitplan!$BE$25,0)</f>
        <v>0</v>
      </c>
      <c r="I60" s="362">
        <f>IFERROR(Zeitplan!BD25/Zeitplan!$BE$25,0)</f>
        <v>0</v>
      </c>
      <c r="J60" s="407"/>
    </row>
    <row r="61" spans="1:11" ht="18" customHeight="1">
      <c r="A61" s="325"/>
      <c r="B61" s="387"/>
      <c r="C61" s="70" t="s">
        <v>101</v>
      </c>
      <c r="D61" s="11"/>
      <c r="E61" s="12">
        <f>D61*$B$7</f>
        <v>0</v>
      </c>
      <c r="F61" s="378"/>
      <c r="G61" s="382"/>
      <c r="H61" s="362"/>
      <c r="I61" s="362"/>
      <c r="J61" s="407"/>
    </row>
    <row r="62" spans="1:11" ht="24" customHeight="1">
      <c r="A62" s="325"/>
      <c r="B62" s="387"/>
      <c r="C62" s="70" t="s">
        <v>102</v>
      </c>
      <c r="D62" s="11"/>
      <c r="E62" s="12">
        <f>D62*$B$8</f>
        <v>0</v>
      </c>
      <c r="F62" s="329"/>
      <c r="G62" s="382"/>
      <c r="H62" s="362"/>
      <c r="I62" s="362"/>
      <c r="J62" s="407"/>
    </row>
    <row r="63" spans="1:11" ht="18" customHeight="1" thickBot="1">
      <c r="A63" s="13"/>
      <c r="B63" s="309" t="s">
        <v>445</v>
      </c>
      <c r="C63" s="310"/>
      <c r="D63" s="14">
        <f>SUM(D60:D62)</f>
        <v>0</v>
      </c>
      <c r="E63" s="15">
        <f>SUM(E60:E62)</f>
        <v>0</v>
      </c>
      <c r="F63" s="201">
        <f>(SUM($E$60:$E$62)*F60)</f>
        <v>0</v>
      </c>
      <c r="G63" s="201">
        <f>(SUM($E$60:$E$62)*G60)</f>
        <v>0</v>
      </c>
      <c r="H63" s="201">
        <f>(SUM($E$60:$E$62)*H60)</f>
        <v>0</v>
      </c>
      <c r="I63" s="201">
        <f>(SUM($E$60:$E$62)*I60)</f>
        <v>0</v>
      </c>
      <c r="J63" s="407"/>
      <c r="K63" s="241"/>
    </row>
    <row r="64" spans="1:11" ht="27.6" customHeight="1">
      <c r="A64" s="245" t="s">
        <v>23</v>
      </c>
      <c r="B64" s="16" t="s">
        <v>127</v>
      </c>
      <c r="C64" s="23"/>
      <c r="D64" s="24"/>
      <c r="E64" s="25"/>
      <c r="F64" s="26"/>
      <c r="J64" s="407"/>
    </row>
    <row r="65" spans="1:11" ht="23.1" customHeight="1">
      <c r="A65" s="337" t="s">
        <v>25</v>
      </c>
      <c r="B65" s="339" t="s">
        <v>24</v>
      </c>
      <c r="C65" s="70" t="s">
        <v>100</v>
      </c>
      <c r="D65" s="11"/>
      <c r="E65" s="12">
        <f>D65*$B$6</f>
        <v>0</v>
      </c>
      <c r="F65" s="377">
        <f>IFERROR(Zeitplan!BA26/Zeitplan!$BE$26,0)</f>
        <v>0</v>
      </c>
      <c r="G65" s="382">
        <f>IFERROR(Zeitplan!BB26/Zeitplan!$BE$26,0)</f>
        <v>0</v>
      </c>
      <c r="H65" s="362">
        <f>IFERROR(Zeitplan!BC26/Zeitplan!$BE$26,0)</f>
        <v>0</v>
      </c>
      <c r="I65" s="362">
        <f>IFERROR(Zeitplan!BD26/Zeitplan!$BE$26,0)</f>
        <v>0</v>
      </c>
      <c r="J65" s="407"/>
    </row>
    <row r="66" spans="1:11" ht="23.1" customHeight="1">
      <c r="A66" s="337"/>
      <c r="B66" s="340"/>
      <c r="C66" s="70" t="s">
        <v>101</v>
      </c>
      <c r="D66" s="11"/>
      <c r="E66" s="12">
        <f>D66*$B$7</f>
        <v>0</v>
      </c>
      <c r="F66" s="378"/>
      <c r="G66" s="382"/>
      <c r="H66" s="362"/>
      <c r="I66" s="362"/>
      <c r="J66" s="407"/>
    </row>
    <row r="67" spans="1:11" ht="23.1" customHeight="1">
      <c r="A67" s="338"/>
      <c r="B67" s="341"/>
      <c r="C67" s="70" t="s">
        <v>102</v>
      </c>
      <c r="D67" s="11"/>
      <c r="E67" s="12">
        <f>D67*$B$8</f>
        <v>0</v>
      </c>
      <c r="F67" s="329"/>
      <c r="G67" s="382"/>
      <c r="H67" s="362"/>
      <c r="I67" s="362"/>
      <c r="J67" s="407"/>
    </row>
    <row r="68" spans="1:11" ht="23.1" customHeight="1">
      <c r="A68" s="337" t="s">
        <v>26</v>
      </c>
      <c r="B68" s="339" t="s">
        <v>128</v>
      </c>
      <c r="C68" s="70" t="s">
        <v>100</v>
      </c>
      <c r="D68" s="11"/>
      <c r="E68" s="12">
        <f>D68*$B$6</f>
        <v>0</v>
      </c>
      <c r="F68" s="377">
        <f>IFERROR(Zeitplan!BA27/Zeitplan!$BE$27,0)</f>
        <v>0</v>
      </c>
      <c r="G68" s="382">
        <f>IFERROR(Zeitplan!BB27/Zeitplan!$BE$27,0)</f>
        <v>0</v>
      </c>
      <c r="H68" s="362">
        <f>IFERROR(Zeitplan!BC27/Zeitplan!$BE$27,0)</f>
        <v>0</v>
      </c>
      <c r="I68" s="362">
        <f>IFERROR(Zeitplan!BD27/Zeitplan!$BE$27,0)</f>
        <v>0</v>
      </c>
      <c r="J68" s="407"/>
    </row>
    <row r="69" spans="1:11" ht="23.1" customHeight="1">
      <c r="A69" s="337"/>
      <c r="B69" s="340"/>
      <c r="C69" s="70" t="s">
        <v>101</v>
      </c>
      <c r="D69" s="11"/>
      <c r="E69" s="12">
        <f>D69*$B$7</f>
        <v>0</v>
      </c>
      <c r="F69" s="378"/>
      <c r="G69" s="382"/>
      <c r="H69" s="362"/>
      <c r="I69" s="362"/>
      <c r="J69" s="407"/>
    </row>
    <row r="70" spans="1:11" ht="23.1" customHeight="1">
      <c r="A70" s="338"/>
      <c r="B70" s="341"/>
      <c r="C70" s="70" t="s">
        <v>102</v>
      </c>
      <c r="D70" s="11"/>
      <c r="E70" s="12">
        <f>D70*$B$8</f>
        <v>0</v>
      </c>
      <c r="F70" s="329"/>
      <c r="G70" s="382"/>
      <c r="H70" s="362"/>
      <c r="I70" s="362"/>
      <c r="J70" s="407"/>
    </row>
    <row r="71" spans="1:11" ht="23.1" customHeight="1">
      <c r="A71" s="336" t="s">
        <v>27</v>
      </c>
      <c r="B71" s="383" t="s">
        <v>355</v>
      </c>
      <c r="C71" s="70" t="s">
        <v>100</v>
      </c>
      <c r="D71" s="11"/>
      <c r="E71" s="12">
        <f>D71*$B$6</f>
        <v>0</v>
      </c>
      <c r="F71" s="377">
        <f>IFERROR(Zeitplan!BA28/Zeitplan!$BE$28,0)</f>
        <v>0</v>
      </c>
      <c r="G71" s="382">
        <f>IFERROR(Zeitplan!BB28/Zeitplan!$BE$28,0)</f>
        <v>0</v>
      </c>
      <c r="H71" s="362">
        <f>IFERROR(Zeitplan!BC28/Zeitplan!$BE$28,0)</f>
        <v>0</v>
      </c>
      <c r="I71" s="362">
        <f>IFERROR(Zeitplan!BD28/Zeitplan!$BE$28,0)</f>
        <v>0</v>
      </c>
      <c r="J71" s="407"/>
    </row>
    <row r="72" spans="1:11" ht="23.1" customHeight="1">
      <c r="A72" s="337"/>
      <c r="B72" s="384"/>
      <c r="C72" s="70" t="s">
        <v>101</v>
      </c>
      <c r="D72" s="11"/>
      <c r="E72" s="12">
        <f>D72*$B$7</f>
        <v>0</v>
      </c>
      <c r="F72" s="378"/>
      <c r="G72" s="382"/>
      <c r="H72" s="362"/>
      <c r="I72" s="362"/>
      <c r="J72" s="407"/>
    </row>
    <row r="73" spans="1:11" ht="23.1" customHeight="1">
      <c r="A73" s="338"/>
      <c r="B73" s="385"/>
      <c r="C73" s="70" t="s">
        <v>102</v>
      </c>
      <c r="D73" s="11"/>
      <c r="E73" s="12">
        <f>D73*$B$8</f>
        <v>0</v>
      </c>
      <c r="F73" s="329"/>
      <c r="G73" s="382"/>
      <c r="H73" s="362"/>
      <c r="I73" s="362"/>
      <c r="J73" s="407"/>
    </row>
    <row r="74" spans="1:11" ht="33" customHeight="1">
      <c r="A74" s="337" t="s">
        <v>46</v>
      </c>
      <c r="B74" s="339" t="s">
        <v>512</v>
      </c>
      <c r="C74" s="70" t="s">
        <v>100</v>
      </c>
      <c r="D74" s="11"/>
      <c r="E74" s="12">
        <f>D74*$B$6</f>
        <v>0</v>
      </c>
      <c r="F74" s="377">
        <f>IFERROR(Zeitplan!BA29/Zeitplan!$BE$29,0)</f>
        <v>0</v>
      </c>
      <c r="G74" s="382">
        <f>IFERROR(Zeitplan!BB29/Zeitplan!$BE$29,0)</f>
        <v>0</v>
      </c>
      <c r="H74" s="362">
        <f>IFERROR(Zeitplan!BC29/Zeitplan!$BE$29,0)</f>
        <v>0</v>
      </c>
      <c r="I74" s="362">
        <f>IFERROR(Zeitplan!BD29/Zeitplan!$BE$29,0)</f>
        <v>0</v>
      </c>
      <c r="J74" s="407"/>
    </row>
    <row r="75" spans="1:11" ht="38.25" customHeight="1">
      <c r="A75" s="337"/>
      <c r="B75" s="340"/>
      <c r="C75" s="70" t="s">
        <v>101</v>
      </c>
      <c r="D75" s="11"/>
      <c r="E75" s="12">
        <f>D75*$B$7</f>
        <v>0</v>
      </c>
      <c r="F75" s="378"/>
      <c r="G75" s="382"/>
      <c r="H75" s="362"/>
      <c r="I75" s="362"/>
      <c r="J75" s="407"/>
    </row>
    <row r="76" spans="1:11" ht="49.5" customHeight="1">
      <c r="A76" s="338"/>
      <c r="B76" s="341"/>
      <c r="C76" s="70" t="s">
        <v>102</v>
      </c>
      <c r="D76" s="11"/>
      <c r="E76" s="12">
        <f>D76*$B$8</f>
        <v>0</v>
      </c>
      <c r="F76" s="329"/>
      <c r="G76" s="382"/>
      <c r="H76" s="362"/>
      <c r="I76" s="362"/>
      <c r="J76" s="407"/>
    </row>
    <row r="77" spans="1:11" ht="23.1" customHeight="1">
      <c r="A77" s="336" t="s">
        <v>47</v>
      </c>
      <c r="B77" s="326" t="s">
        <v>129</v>
      </c>
      <c r="C77" s="70" t="s">
        <v>100</v>
      </c>
      <c r="D77" s="11"/>
      <c r="E77" s="12">
        <f>D77*$B$6</f>
        <v>0</v>
      </c>
      <c r="F77" s="377">
        <f>IFERROR(Zeitplan!BA29/Zeitplan!$BE$29,0)</f>
        <v>0</v>
      </c>
      <c r="G77" s="382">
        <f>IFERROR(Zeitplan!BB29/Zeitplan!$BE$29,0)</f>
        <v>0</v>
      </c>
      <c r="H77" s="362">
        <f>IFERROR(Zeitplan!BC29/Zeitplan!$BE$29,0)</f>
        <v>0</v>
      </c>
      <c r="I77" s="362">
        <f>IFERROR(Zeitplan!BD29/Zeitplan!$BE$29,0)</f>
        <v>0</v>
      </c>
      <c r="J77" s="407"/>
    </row>
    <row r="78" spans="1:11" ht="23.1" customHeight="1">
      <c r="A78" s="337"/>
      <c r="B78" s="366"/>
      <c r="C78" s="70" t="s">
        <v>101</v>
      </c>
      <c r="D78" s="11"/>
      <c r="E78" s="12">
        <f>D78*$B$7</f>
        <v>0</v>
      </c>
      <c r="F78" s="378"/>
      <c r="G78" s="382"/>
      <c r="H78" s="362"/>
      <c r="I78" s="362"/>
      <c r="J78" s="407"/>
    </row>
    <row r="79" spans="1:11" ht="23.1" customHeight="1">
      <c r="A79" s="338"/>
      <c r="B79" s="367"/>
      <c r="C79" s="70" t="s">
        <v>102</v>
      </c>
      <c r="D79" s="11"/>
      <c r="E79" s="12">
        <f>D79*$B$8</f>
        <v>0</v>
      </c>
      <c r="F79" s="329"/>
      <c r="G79" s="382"/>
      <c r="H79" s="362"/>
      <c r="I79" s="362"/>
      <c r="J79" s="407"/>
    </row>
    <row r="80" spans="1:11" ht="18" customHeight="1" thickBot="1">
      <c r="A80" s="13"/>
      <c r="B80" s="309" t="s">
        <v>446</v>
      </c>
      <c r="C80" s="310"/>
      <c r="D80" s="14">
        <f>SUM(D65:D79)</f>
        <v>0</v>
      </c>
      <c r="E80" s="15">
        <f>SUM(E65:E79)</f>
        <v>0</v>
      </c>
      <c r="F80" s="202">
        <f>(SUM($E$65:$E$67)*F65)+(SUM($E$68:$E$70)*F68)+(SUM($E$71:$E$73)*F71)+(SUM($E$74:$E$76)*F74)+(SUM($E$77:$E$79)*F77)</f>
        <v>0</v>
      </c>
      <c r="G80" s="202">
        <f>(SUM($E$65:$E$67)*G65)+(SUM($E$68:$E$70)*G68)+(SUM($E$71:$E$73)*G71)+(SUM($E$74:$E$76)*G74)+(SUM($E$77:$E$79)*G77)</f>
        <v>0</v>
      </c>
      <c r="H80" s="202">
        <f>(SUM($E$65:$E$67)*H65)+(SUM($E$68:$E$70)*H68)+(SUM($E$71:$E$73)*H71)+(SUM($E$74:$E$76)*H74)+(SUM($E$77:$E$79)*H77)</f>
        <v>0</v>
      </c>
      <c r="I80" s="202">
        <f>(SUM($E$65:$E$67)*I65)+(SUM($E$68:$E$70)*I68)+(SUM($E$71:$E$73)*I71)+(SUM($E$74:$E$76)*I74)+(SUM($E$77:$E$79)*I77)</f>
        <v>0</v>
      </c>
      <c r="J80" s="407"/>
      <c r="K80" s="241"/>
    </row>
    <row r="81" spans="1:10" ht="22.5" customHeight="1">
      <c r="A81" s="22" t="s">
        <v>28</v>
      </c>
      <c r="B81" s="16" t="s">
        <v>365</v>
      </c>
      <c r="C81" s="321"/>
      <c r="D81" s="322"/>
      <c r="E81" s="323"/>
      <c r="F81" s="26"/>
      <c r="J81" s="407"/>
    </row>
    <row r="82" spans="1:10" ht="22.35" customHeight="1">
      <c r="A82" s="379" t="s">
        <v>29</v>
      </c>
      <c r="B82" s="339" t="s">
        <v>130</v>
      </c>
      <c r="C82" s="70" t="s">
        <v>100</v>
      </c>
      <c r="D82" s="11"/>
      <c r="E82" s="12">
        <f>D82*$B$6</f>
        <v>0</v>
      </c>
      <c r="F82" s="377">
        <f>IFERROR(Zeitplan!BA30/Zeitplan!$BE$30,0)</f>
        <v>0</v>
      </c>
      <c r="G82" s="382">
        <f>IFERROR(Zeitplan!BB30/Zeitplan!$BE$30,0)</f>
        <v>0</v>
      </c>
      <c r="H82" s="362">
        <f>IFERROR(Zeitplan!BC30/Zeitplan!$BE$30,0)</f>
        <v>0</v>
      </c>
      <c r="I82" s="362">
        <f>IFERROR(Zeitplan!BD30/Zeitplan!$BE$30,0)</f>
        <v>0</v>
      </c>
      <c r="J82" s="407"/>
    </row>
    <row r="83" spans="1:10" ht="22.35" customHeight="1">
      <c r="A83" s="380"/>
      <c r="B83" s="340"/>
      <c r="C83" s="70" t="s">
        <v>101</v>
      </c>
      <c r="D83" s="11"/>
      <c r="E83" s="12">
        <f>D83*$B$7</f>
        <v>0</v>
      </c>
      <c r="F83" s="378"/>
      <c r="G83" s="382"/>
      <c r="H83" s="362"/>
      <c r="I83" s="362"/>
      <c r="J83" s="407"/>
    </row>
    <row r="84" spans="1:10" ht="22.35" customHeight="1">
      <c r="A84" s="381"/>
      <c r="B84" s="341"/>
      <c r="C84" s="70" t="s">
        <v>102</v>
      </c>
      <c r="D84" s="11"/>
      <c r="E84" s="12">
        <f>D84*$B$8</f>
        <v>0</v>
      </c>
      <c r="F84" s="329"/>
      <c r="G84" s="382"/>
      <c r="H84" s="362"/>
      <c r="I84" s="362"/>
      <c r="J84" s="407"/>
    </row>
    <row r="85" spans="1:10" ht="22.35" customHeight="1">
      <c r="A85" s="379" t="s">
        <v>30</v>
      </c>
      <c r="B85" s="339" t="s">
        <v>366</v>
      </c>
      <c r="C85" s="70" t="s">
        <v>100</v>
      </c>
      <c r="D85" s="11"/>
      <c r="E85" s="12">
        <f>D85*$B$6</f>
        <v>0</v>
      </c>
      <c r="F85" s="377">
        <f>IFERROR(Zeitplan!BA30/Zeitplan!$BE$30,0)</f>
        <v>0</v>
      </c>
      <c r="G85" s="382">
        <f>IFERROR(Zeitplan!BB30/Zeitplan!$BE$30,0)</f>
        <v>0</v>
      </c>
      <c r="H85" s="362">
        <f>IFERROR(Zeitplan!BC30/Zeitplan!$BE$30,0)</f>
        <v>0</v>
      </c>
      <c r="I85" s="362">
        <f>IFERROR(Zeitplan!BD30/Zeitplan!$BE$30,0)</f>
        <v>0</v>
      </c>
      <c r="J85" s="407"/>
    </row>
    <row r="86" spans="1:10" ht="22.35" customHeight="1">
      <c r="A86" s="380"/>
      <c r="B86" s="340"/>
      <c r="C86" s="70" t="s">
        <v>101</v>
      </c>
      <c r="D86" s="11"/>
      <c r="E86" s="12">
        <f>D86*$B$7</f>
        <v>0</v>
      </c>
      <c r="F86" s="378"/>
      <c r="G86" s="382"/>
      <c r="H86" s="362"/>
      <c r="I86" s="362"/>
      <c r="J86" s="407"/>
    </row>
    <row r="87" spans="1:10" ht="22.35" customHeight="1">
      <c r="A87" s="381"/>
      <c r="B87" s="341"/>
      <c r="C87" s="70" t="s">
        <v>102</v>
      </c>
      <c r="D87" s="11"/>
      <c r="E87" s="12">
        <f t="shared" ref="E87" si="4">D87*$B$8</f>
        <v>0</v>
      </c>
      <c r="F87" s="329"/>
      <c r="G87" s="382"/>
      <c r="H87" s="362"/>
      <c r="I87" s="362"/>
      <c r="J87" s="407"/>
    </row>
    <row r="88" spans="1:10" ht="22.35" customHeight="1">
      <c r="A88" s="379" t="s">
        <v>48</v>
      </c>
      <c r="B88" s="339" t="s">
        <v>367</v>
      </c>
      <c r="C88" s="70" t="s">
        <v>100</v>
      </c>
      <c r="D88" s="11"/>
      <c r="E88" s="12">
        <f>D88*$B$6</f>
        <v>0</v>
      </c>
      <c r="F88" s="377">
        <f>IFERROR(Zeitplan!BA31/Zeitplan!$BE$31,0)</f>
        <v>0</v>
      </c>
      <c r="G88" s="382">
        <f>IFERROR(Zeitplan!BB31/Zeitplan!$BE$31,0)</f>
        <v>0</v>
      </c>
      <c r="H88" s="362">
        <f>IFERROR(Zeitplan!BC31/Zeitplan!$BE$31,0)</f>
        <v>0</v>
      </c>
      <c r="I88" s="362">
        <f>IFERROR(Zeitplan!BD31/Zeitplan!$BE$31,0)</f>
        <v>0</v>
      </c>
      <c r="J88" s="407"/>
    </row>
    <row r="89" spans="1:10" ht="22.35" customHeight="1">
      <c r="A89" s="380"/>
      <c r="B89" s="340"/>
      <c r="C89" s="70" t="s">
        <v>101</v>
      </c>
      <c r="D89" s="11"/>
      <c r="E89" s="12">
        <f>D89*$B$7</f>
        <v>0</v>
      </c>
      <c r="F89" s="378"/>
      <c r="G89" s="382"/>
      <c r="H89" s="362"/>
      <c r="I89" s="362"/>
      <c r="J89" s="407"/>
    </row>
    <row r="90" spans="1:10" ht="22.35" customHeight="1">
      <c r="A90" s="381"/>
      <c r="B90" s="341"/>
      <c r="C90" s="70" t="s">
        <v>102</v>
      </c>
      <c r="D90" s="11"/>
      <c r="E90" s="12">
        <f>D90*$B$8</f>
        <v>0</v>
      </c>
      <c r="F90" s="329"/>
      <c r="G90" s="382"/>
      <c r="H90" s="362"/>
      <c r="I90" s="362"/>
      <c r="J90" s="407"/>
    </row>
    <row r="91" spans="1:10" ht="22.35" customHeight="1">
      <c r="A91" s="336" t="s">
        <v>398</v>
      </c>
      <c r="B91" s="326" t="s">
        <v>401</v>
      </c>
      <c r="C91" s="70" t="s">
        <v>100</v>
      </c>
      <c r="D91" s="11"/>
      <c r="E91" s="12">
        <f>D91*$B$6</f>
        <v>0</v>
      </c>
      <c r="F91" s="377">
        <f>IFERROR(Zeitplan!BA32/Zeitplan!$BE$32,0)</f>
        <v>0</v>
      </c>
      <c r="G91" s="356">
        <f>IFERROR(Zeitplan!BB32/Zeitplan!$BE$32,0)</f>
        <v>0</v>
      </c>
      <c r="H91" s="359">
        <f>IFERROR(Zeitplan!BC32/Zeitplan!$BE$32,0)</f>
        <v>0</v>
      </c>
      <c r="I91" s="362">
        <f>IFERROR(Zeitplan!BD32/Zeitplan!$BE$32,0)</f>
        <v>0</v>
      </c>
      <c r="J91" s="407"/>
    </row>
    <row r="92" spans="1:10" ht="22.35" customHeight="1">
      <c r="A92" s="337"/>
      <c r="B92" s="366"/>
      <c r="C92" s="70" t="s">
        <v>101</v>
      </c>
      <c r="D92" s="11"/>
      <c r="E92" s="12">
        <f>D92*$B$7</f>
        <v>0</v>
      </c>
      <c r="F92" s="378"/>
      <c r="G92" s="357"/>
      <c r="H92" s="360"/>
      <c r="I92" s="362"/>
      <c r="J92" s="407"/>
    </row>
    <row r="93" spans="1:10" ht="22.35" customHeight="1">
      <c r="A93" s="338"/>
      <c r="B93" s="367"/>
      <c r="C93" s="70" t="s">
        <v>102</v>
      </c>
      <c r="D93" s="11"/>
      <c r="E93" s="12">
        <f>D93*$B$8</f>
        <v>0</v>
      </c>
      <c r="F93" s="329"/>
      <c r="G93" s="358"/>
      <c r="H93" s="361"/>
      <c r="I93" s="362"/>
      <c r="J93" s="407"/>
    </row>
    <row r="94" spans="1:10" ht="30" customHeight="1">
      <c r="A94" s="336" t="s">
        <v>399</v>
      </c>
      <c r="B94" s="326" t="s">
        <v>368</v>
      </c>
      <c r="C94" s="368" t="s">
        <v>31</v>
      </c>
      <c r="D94" s="371"/>
      <c r="E94" s="374"/>
      <c r="F94" s="377">
        <f>IFERROR(Zeitplan!BA33/Zeitplan!$BE$32,0)</f>
        <v>0</v>
      </c>
      <c r="G94" s="356">
        <f>IFERROR(Zeitplan!BB33/Zeitplan!$BE$33,0)</f>
        <v>0</v>
      </c>
      <c r="H94" s="359">
        <f>IFERROR(Zeitplan!BC33/Zeitplan!$BE$33,0)</f>
        <v>0</v>
      </c>
      <c r="I94" s="362">
        <f>IFERROR(Zeitplan!BD33/Zeitplan!$BE$33,0)</f>
        <v>0</v>
      </c>
      <c r="J94" s="407"/>
    </row>
    <row r="95" spans="1:10" ht="30" customHeight="1">
      <c r="A95" s="337"/>
      <c r="B95" s="366"/>
      <c r="C95" s="369"/>
      <c r="D95" s="372"/>
      <c r="E95" s="375"/>
      <c r="F95" s="378"/>
      <c r="G95" s="357"/>
      <c r="H95" s="360"/>
      <c r="I95" s="362"/>
      <c r="J95" s="407"/>
    </row>
    <row r="96" spans="1:10" ht="36" customHeight="1">
      <c r="A96" s="338"/>
      <c r="B96" s="367"/>
      <c r="C96" s="370"/>
      <c r="D96" s="373"/>
      <c r="E96" s="376"/>
      <c r="F96" s="329"/>
      <c r="G96" s="358"/>
      <c r="H96" s="361"/>
      <c r="I96" s="362"/>
      <c r="J96" s="407"/>
    </row>
    <row r="97" spans="1:11" ht="18" customHeight="1" thickBot="1">
      <c r="A97" s="27"/>
      <c r="B97" s="309" t="s">
        <v>447</v>
      </c>
      <c r="C97" s="310"/>
      <c r="D97" s="14">
        <f>SUM(D82:D96)</f>
        <v>0</v>
      </c>
      <c r="E97" s="15">
        <f>SUM(E82:E96)</f>
        <v>0</v>
      </c>
      <c r="F97" s="202">
        <f>(SUM($E$82:$E$84)*F82)+(SUM($E$85:$E$87)*F85)+(SUM($E$88:$E$90)*F88)+(SUM($E$91:$E$93)*F91)+(SUM($E$94:$E$96)*F94)</f>
        <v>0</v>
      </c>
      <c r="G97" s="202">
        <f>(SUM($E$82:$E$84)*G82)+(SUM($E$85:$E$87)*G85)+(SUM($E$88:$E$90)*G88)+(SUM($E$91:$E$93)*G91)+(SUM($E$94:$E$96)*G94)</f>
        <v>0</v>
      </c>
      <c r="H97" s="202">
        <f>(SUM($E$82:$E$84)*H82)+(SUM($E$85:$E$87)*H85)+(SUM($E$88:$E$90)*H88)+(SUM($E$91:$E$93)*H91)+(SUM($E$94:$E$96)*H94)</f>
        <v>0</v>
      </c>
      <c r="I97" s="202">
        <f>(SUM($E$82:$E$84)*I82)+(SUM($E$85:$E$87)*I85)+(SUM($E$88:$E$90)*I88)+(SUM($E$91:$E$93)*I91)+(SUM($E$94:$E$96)*I94)</f>
        <v>0</v>
      </c>
      <c r="J97" s="407"/>
      <c r="K97" s="241"/>
    </row>
    <row r="98" spans="1:11" ht="22.5" customHeight="1">
      <c r="A98" s="22" t="s">
        <v>32</v>
      </c>
      <c r="B98" s="16" t="s">
        <v>33</v>
      </c>
      <c r="C98" s="321"/>
      <c r="D98" s="322"/>
      <c r="E98" s="323"/>
      <c r="F98" s="26"/>
      <c r="J98" s="407"/>
    </row>
    <row r="99" spans="1:11" ht="22.5" customHeight="1">
      <c r="A99" s="22"/>
      <c r="B99" s="80" t="s">
        <v>131</v>
      </c>
      <c r="C99" s="268"/>
      <c r="D99" s="269"/>
      <c r="E99" s="270"/>
      <c r="F99" s="26"/>
      <c r="J99" s="407"/>
    </row>
    <row r="100" spans="1:11" ht="34.5" customHeight="1">
      <c r="A100" s="363" t="s">
        <v>410</v>
      </c>
      <c r="B100" s="350" t="s">
        <v>477</v>
      </c>
      <c r="C100" s="70" t="s">
        <v>100</v>
      </c>
      <c r="D100" s="11"/>
      <c r="E100" s="12">
        <f>D100*$B$6</f>
        <v>0</v>
      </c>
      <c r="F100" s="26"/>
      <c r="J100" s="407"/>
    </row>
    <row r="101" spans="1:11" ht="33" customHeight="1">
      <c r="A101" s="364"/>
      <c r="B101" s="351"/>
      <c r="C101" s="70" t="s">
        <v>101</v>
      </c>
      <c r="D101" s="11"/>
      <c r="E101" s="12">
        <f>D101*$B$7</f>
        <v>0</v>
      </c>
      <c r="F101" s="26"/>
      <c r="J101" s="407"/>
    </row>
    <row r="102" spans="1:11" ht="35.25" customHeight="1">
      <c r="A102" s="365"/>
      <c r="B102" s="352"/>
      <c r="C102" s="70" t="s">
        <v>102</v>
      </c>
      <c r="D102" s="11"/>
      <c r="E102" s="12">
        <f>D102*$B$8</f>
        <v>0</v>
      </c>
      <c r="F102" s="26"/>
      <c r="J102" s="407"/>
    </row>
    <row r="103" spans="1:11" s="84" customFormat="1" ht="27.75" customHeight="1">
      <c r="A103" s="92" t="s">
        <v>134</v>
      </c>
      <c r="B103" s="93" t="s">
        <v>451</v>
      </c>
      <c r="C103" s="83"/>
      <c r="D103" s="78">
        <f>SUM(D100:D102)</f>
        <v>0</v>
      </c>
      <c r="E103" s="79">
        <f>SUM(E100:E102)</f>
        <v>0</v>
      </c>
      <c r="F103" s="26"/>
      <c r="H103" s="3"/>
      <c r="I103" s="3"/>
      <c r="J103" s="407"/>
    </row>
    <row r="104" spans="1:11" ht="24" customHeight="1">
      <c r="A104" s="347" t="s">
        <v>411</v>
      </c>
      <c r="B104" s="350" t="s">
        <v>473</v>
      </c>
      <c r="C104" s="70" t="s">
        <v>100</v>
      </c>
      <c r="D104" s="11"/>
      <c r="E104" s="12">
        <f>D104*$B$6</f>
        <v>0</v>
      </c>
      <c r="F104" s="26"/>
      <c r="J104" s="407"/>
    </row>
    <row r="105" spans="1:11" ht="24" customHeight="1">
      <c r="A105" s="348"/>
      <c r="B105" s="351"/>
      <c r="C105" s="70" t="s">
        <v>101</v>
      </c>
      <c r="D105" s="11"/>
      <c r="E105" s="12">
        <f>D105*$B$7</f>
        <v>0</v>
      </c>
      <c r="F105" s="26"/>
      <c r="J105" s="407"/>
    </row>
    <row r="106" spans="1:11" ht="24" customHeight="1">
      <c r="A106" s="349"/>
      <c r="B106" s="352"/>
      <c r="C106" s="70" t="s">
        <v>102</v>
      </c>
      <c r="D106" s="11"/>
      <c r="E106" s="12">
        <f>D106*$B$8</f>
        <v>0</v>
      </c>
      <c r="F106" s="44"/>
      <c r="G106" s="74"/>
      <c r="J106" s="407"/>
    </row>
    <row r="107" spans="1:11" s="2" customFormat="1" ht="24" customHeight="1">
      <c r="A107" s="92" t="s">
        <v>135</v>
      </c>
      <c r="B107" s="93" t="s">
        <v>132</v>
      </c>
      <c r="C107" s="70"/>
      <c r="D107" s="78">
        <f>SUM(D104:D106)</f>
        <v>0</v>
      </c>
      <c r="E107" s="79">
        <f>SUM(E104:E106)</f>
        <v>0</v>
      </c>
      <c r="F107" s="85"/>
      <c r="H107" s="86"/>
      <c r="I107" s="86"/>
      <c r="J107" s="407"/>
    </row>
    <row r="108" spans="1:11" ht="30" customHeight="1">
      <c r="A108" s="347" t="s">
        <v>412</v>
      </c>
      <c r="B108" s="350" t="s">
        <v>470</v>
      </c>
      <c r="C108" s="70" t="s">
        <v>100</v>
      </c>
      <c r="D108" s="11">
        <v>5</v>
      </c>
      <c r="E108" s="12">
        <f>D108*$B$6</f>
        <v>0</v>
      </c>
      <c r="F108" s="26"/>
      <c r="J108" s="407"/>
    </row>
    <row r="109" spans="1:11" ht="30" customHeight="1">
      <c r="A109" s="348"/>
      <c r="B109" s="351"/>
      <c r="C109" s="70" t="s">
        <v>101</v>
      </c>
      <c r="D109" s="11">
        <v>10</v>
      </c>
      <c r="E109" s="12">
        <f>D109*$B$7</f>
        <v>0</v>
      </c>
      <c r="F109" s="26"/>
      <c r="J109" s="407"/>
    </row>
    <row r="110" spans="1:11" ht="28.5" customHeight="1">
      <c r="A110" s="349"/>
      <c r="B110" s="352"/>
      <c r="C110" s="70" t="s">
        <v>102</v>
      </c>
      <c r="D110" s="11">
        <v>15</v>
      </c>
      <c r="E110" s="12">
        <f>D110*$B$8</f>
        <v>0</v>
      </c>
      <c r="F110" s="26"/>
      <c r="J110" s="407"/>
    </row>
    <row r="111" spans="1:11" ht="24" customHeight="1">
      <c r="A111" s="91" t="s">
        <v>136</v>
      </c>
      <c r="B111" s="93" t="s">
        <v>133</v>
      </c>
      <c r="C111" s="70"/>
      <c r="D111" s="78">
        <f>SUM(D108:D110)</f>
        <v>30</v>
      </c>
      <c r="E111" s="79">
        <f>SUM(E108:E110)</f>
        <v>0</v>
      </c>
      <c r="F111" s="26"/>
      <c r="J111" s="407"/>
    </row>
    <row r="112" spans="1:11" ht="36.75" customHeight="1">
      <c r="A112" s="347" t="s">
        <v>413</v>
      </c>
      <c r="B112" s="353" t="s">
        <v>472</v>
      </c>
      <c r="C112" s="70" t="s">
        <v>100</v>
      </c>
      <c r="D112" s="11"/>
      <c r="E112" s="12">
        <f>D112*$B$6</f>
        <v>0</v>
      </c>
      <c r="F112" s="26"/>
      <c r="J112" s="407"/>
    </row>
    <row r="113" spans="1:11" ht="39" customHeight="1">
      <c r="A113" s="348"/>
      <c r="B113" s="354"/>
      <c r="C113" s="70" t="s">
        <v>101</v>
      </c>
      <c r="D113" s="11"/>
      <c r="E113" s="12">
        <f>D113*$B$7</f>
        <v>0</v>
      </c>
      <c r="F113" s="26"/>
      <c r="J113" s="407"/>
    </row>
    <row r="114" spans="1:11" ht="36.75" customHeight="1">
      <c r="A114" s="349"/>
      <c r="B114" s="355"/>
      <c r="C114" s="70" t="s">
        <v>102</v>
      </c>
      <c r="D114" s="11"/>
      <c r="E114" s="12">
        <f>D114*$B$8</f>
        <v>0</v>
      </c>
      <c r="F114" s="26"/>
      <c r="J114" s="407"/>
    </row>
    <row r="115" spans="1:11" ht="27" customHeight="1">
      <c r="A115" s="91" t="s">
        <v>137</v>
      </c>
      <c r="B115" s="93" t="s">
        <v>138</v>
      </c>
      <c r="C115" s="70"/>
      <c r="D115" s="78">
        <f>SUM(D112:D114)</f>
        <v>0</v>
      </c>
      <c r="E115" s="79">
        <f>SUM(E112:E114)</f>
        <v>0</v>
      </c>
      <c r="F115" s="26"/>
      <c r="J115" s="407"/>
    </row>
    <row r="116" spans="1:11" ht="25.5">
      <c r="A116" s="22"/>
      <c r="B116" s="82" t="s">
        <v>140</v>
      </c>
      <c r="C116" s="268"/>
      <c r="D116" s="269"/>
      <c r="E116" s="270"/>
      <c r="F116" s="26"/>
      <c r="J116" s="407"/>
    </row>
    <row r="117" spans="1:11" ht="70.5" customHeight="1">
      <c r="A117" s="88" t="s">
        <v>34</v>
      </c>
      <c r="B117" s="87" t="s">
        <v>476</v>
      </c>
      <c r="C117" s="333" t="s">
        <v>354</v>
      </c>
      <c r="D117" s="76">
        <v>10</v>
      </c>
      <c r="E117" s="12">
        <f>D117*$E$103</f>
        <v>0</v>
      </c>
      <c r="F117" s="240">
        <f>IFERROR(SUM(Zeitplan!BA34:BA43)/SUM(Zeitplan!$BE$34:$BE$43),0)</f>
        <v>0</v>
      </c>
      <c r="G117" s="240">
        <f>IFERROR(SUM(Zeitplan!BB34:BB43)/SUM(Zeitplan!$BE$34:$BE$43),0)</f>
        <v>0</v>
      </c>
      <c r="H117" s="240">
        <f>IFERROR(SUM(Zeitplan!BC34:BC43)/SUM(Zeitplan!$BE$34:$BE$43),0)</f>
        <v>0</v>
      </c>
      <c r="I117" s="240">
        <f>IFERROR(SUM(Zeitplan!BD34:BD43)/SUM(Zeitplan!$BE$34:$BE$43),0)</f>
        <v>0</v>
      </c>
      <c r="J117" s="408"/>
      <c r="K117" s="242"/>
    </row>
    <row r="118" spans="1:11" ht="93" customHeight="1">
      <c r="A118" s="89" t="s">
        <v>35</v>
      </c>
      <c r="B118" s="274" t="s">
        <v>422</v>
      </c>
      <c r="C118" s="334"/>
      <c r="D118" s="76">
        <v>3</v>
      </c>
      <c r="E118" s="12">
        <f>D118*$E$107</f>
        <v>0</v>
      </c>
      <c r="F118" s="210">
        <f>IFERROR(SUM(Zeitplan!BA44:BA46)/SUM(Zeitplan!$BE$44:$BE$46),0)</f>
        <v>0</v>
      </c>
      <c r="G118" s="211">
        <f>IFERROR(SUM(Zeitplan!BB44:BB46)/SUM(Zeitplan!$BE$44:$BE$46),0)</f>
        <v>0</v>
      </c>
      <c r="H118" s="238">
        <f>IFERROR(SUM(Zeitplan!BC44:BC46)/SUM(Zeitplan!$BE$44:$BE$46),0)</f>
        <v>0</v>
      </c>
      <c r="I118" s="238">
        <f>IFERROR(SUM(Zeitplan!BD44:BD46)/SUM(Zeitplan!$BE$44:$BE$46),0)</f>
        <v>0</v>
      </c>
      <c r="J118" s="407"/>
      <c r="K118" s="242"/>
    </row>
    <row r="119" spans="1:11" ht="55.35" customHeight="1">
      <c r="A119" s="81" t="s">
        <v>108</v>
      </c>
      <c r="B119" s="87" t="s">
        <v>471</v>
      </c>
      <c r="C119" s="334"/>
      <c r="D119" s="76">
        <v>5</v>
      </c>
      <c r="E119" s="12">
        <f>D119*$E$111</f>
        <v>0</v>
      </c>
      <c r="F119" s="284">
        <f>IFERROR(SUM(Zeitplan!BA47:BA51)/SUM(Zeitplan!$BE$47:$BE$51),0)</f>
        <v>0</v>
      </c>
      <c r="G119" s="210">
        <f>IFERROR(SUM(Zeitplan!BB47:BB51)/SUM(Zeitplan!$BE$47:$BE$51),0)</f>
        <v>0</v>
      </c>
      <c r="H119" s="210">
        <f>IFERROR(SUM(Zeitplan!BC47:BC51)/SUM(Zeitplan!$BE$47:$BE$51),0)</f>
        <v>0</v>
      </c>
      <c r="I119" s="210">
        <f>IFERROR(SUM(Zeitplan!BD47:BD51)/SUM(Zeitplan!$BE$47:$BE$51),0)</f>
        <v>0</v>
      </c>
      <c r="J119" s="407"/>
      <c r="K119" s="242"/>
    </row>
    <row r="120" spans="1:11" ht="55.35" customHeight="1">
      <c r="A120" s="90" t="s">
        <v>139</v>
      </c>
      <c r="B120" s="87" t="s">
        <v>141</v>
      </c>
      <c r="C120" s="335"/>
      <c r="D120" s="76">
        <v>5</v>
      </c>
      <c r="E120" s="12">
        <f>D120*$E$115</f>
        <v>0</v>
      </c>
      <c r="F120" s="210">
        <f>IFERROR(Zeitplan!BA52/Zeitplan!$BE$52,0)</f>
        <v>0</v>
      </c>
      <c r="G120" s="212">
        <f>IFERROR(Zeitplan!BB52/Zeitplan!$BE$52,0)</f>
        <v>0</v>
      </c>
      <c r="H120" s="238">
        <f>IFERROR(Zeitplan!BC52/Zeitplan!$BE$52,0)</f>
        <v>0</v>
      </c>
      <c r="I120" s="238">
        <f>IFERROR(Zeitplan!BD52/Zeitplan!$BE$52,0)</f>
        <v>0</v>
      </c>
      <c r="J120" s="407"/>
      <c r="K120" s="242"/>
    </row>
    <row r="121" spans="1:11" ht="29.25" customHeight="1">
      <c r="A121" s="336" t="s">
        <v>142</v>
      </c>
      <c r="B121" s="339" t="s">
        <v>408</v>
      </c>
      <c r="C121" s="70" t="s">
        <v>100</v>
      </c>
      <c r="D121" s="11"/>
      <c r="E121" s="12">
        <f>D121*$B$6</f>
        <v>0</v>
      </c>
      <c r="F121" s="342">
        <f>IFERROR(Zeitplan!BA53/Zeitplan!$BE$53,0)</f>
        <v>0</v>
      </c>
      <c r="G121" s="344">
        <f>IFERROR(Zeitplan!BB53/Zeitplan!$BE$53,0)</f>
        <v>0</v>
      </c>
      <c r="H121" s="318">
        <f>IFERROR(Zeitplan!BC53/Zeitplan!$BE$53,0)</f>
        <v>0</v>
      </c>
      <c r="I121" s="318">
        <f>IFERROR(Zeitplan!BD53/Zeitplan!$BE$53,0)</f>
        <v>0</v>
      </c>
      <c r="J121" s="407"/>
      <c r="K121" s="242"/>
    </row>
    <row r="122" spans="1:11" ht="29.25" customHeight="1">
      <c r="A122" s="337"/>
      <c r="B122" s="340"/>
      <c r="C122" s="70" t="s">
        <v>101</v>
      </c>
      <c r="D122" s="11"/>
      <c r="E122" s="12">
        <f>D122*$B$7</f>
        <v>0</v>
      </c>
      <c r="F122" s="343">
        <f>IFERROR(Zeitplan!BA54/Zeitplan!$BE$52,0)</f>
        <v>0</v>
      </c>
      <c r="G122" s="345">
        <f>IFERROR(Zeitplan!BA54/Zeitplan!$BE$52,0)</f>
        <v>0</v>
      </c>
      <c r="H122" s="319">
        <f>IFERROR(Zeitplan!BA54/Zeitplan!$BE$52,0)</f>
        <v>0</v>
      </c>
      <c r="I122" s="319">
        <f>IFERROR(Zeitplan!BB54/Zeitplan!$BE$52,0)</f>
        <v>0</v>
      </c>
      <c r="J122" s="407"/>
      <c r="K122" s="242"/>
    </row>
    <row r="123" spans="1:11" ht="29.25" customHeight="1">
      <c r="A123" s="338"/>
      <c r="B123" s="341"/>
      <c r="C123" s="70" t="s">
        <v>102</v>
      </c>
      <c r="D123" s="11"/>
      <c r="E123" s="12">
        <f t="shared" ref="E123" si="5">D123*$B$8</f>
        <v>0</v>
      </c>
      <c r="F123" s="343">
        <f>IFERROR(Zeitplan!BA55/Zeitplan!$BE$52,0)</f>
        <v>0</v>
      </c>
      <c r="G123" s="346">
        <f>IFERROR(Zeitplan!BA55/Zeitplan!$BE$52,0)</f>
        <v>0</v>
      </c>
      <c r="H123" s="320">
        <f>IFERROR(Zeitplan!BA55/Zeitplan!$BE$52,0)</f>
        <v>0</v>
      </c>
      <c r="I123" s="320">
        <f>IFERROR(Zeitplan!BB55/Zeitplan!$BE$52,0)</f>
        <v>0</v>
      </c>
      <c r="J123" s="407"/>
      <c r="K123" s="241"/>
    </row>
    <row r="124" spans="1:11" ht="15.75" thickBot="1">
      <c r="A124" s="13"/>
      <c r="B124" s="309" t="s">
        <v>448</v>
      </c>
      <c r="C124" s="310"/>
      <c r="D124" s="14">
        <f>SUM(D121:D123,D103*D117,D107*D118,D111*D119,D115*D120)</f>
        <v>150</v>
      </c>
      <c r="E124" s="15">
        <f>SUM(E117:E123)</f>
        <v>0</v>
      </c>
      <c r="F124" s="202">
        <f>($E$117*F117)+($E$118*F118)+($E$119*F119)+($E$120*F120)+(SUM($E$121:$E$123)*F121)</f>
        <v>0</v>
      </c>
      <c r="G124" s="202">
        <f>(SUM($E$117)*G117)+(SUM($E$118)*G118)+(SUM($E$119)*G119)+(SUM($E$120)*G120)+(SUM($E$121:$E$123)*G121)</f>
        <v>0</v>
      </c>
      <c r="H124" s="202">
        <f>(SUM($E$117)*H117)+(SUM($E$118)*H118)+(SUM($E$119)*H119)+(SUM($E$120)*H120)+(SUM($E$121:$E$123)*H121)</f>
        <v>0</v>
      </c>
      <c r="I124" s="202">
        <f>(SUM($E$117)*I117)+(SUM($E$118)*I118)+(SUM($E$119)*I119)+(SUM($E$120)*I120)+(SUM($E$121:$E$123)*I121)</f>
        <v>0</v>
      </c>
      <c r="J124" s="407"/>
      <c r="K124" s="241"/>
    </row>
    <row r="125" spans="1:11">
      <c r="A125" s="22" t="s">
        <v>36</v>
      </c>
      <c r="B125" s="16" t="s">
        <v>37</v>
      </c>
      <c r="C125" s="321"/>
      <c r="D125" s="322"/>
      <c r="E125" s="323"/>
      <c r="F125" s="26"/>
      <c r="H125" s="21"/>
      <c r="I125" s="21"/>
      <c r="J125" s="407"/>
    </row>
    <row r="126" spans="1:11" ht="31.5" customHeight="1">
      <c r="A126" s="324" t="s">
        <v>397</v>
      </c>
      <c r="B126" s="326" t="s">
        <v>414</v>
      </c>
      <c r="C126" s="70" t="s">
        <v>100</v>
      </c>
      <c r="D126" s="11"/>
      <c r="E126" s="12">
        <f>D126*$B$6</f>
        <v>0</v>
      </c>
      <c r="F126" s="329">
        <f>IFERROR(Zeitplan!BA54/Zeitplan!$BE$54,0)</f>
        <v>0</v>
      </c>
      <c r="G126" s="329">
        <f>IFERROR(Zeitplan!BB54/Zeitplan!$BE$54,0)</f>
        <v>0</v>
      </c>
      <c r="H126" s="331">
        <f>IFERROR(Zeitplan!BC54/Zeitplan!$BE$54,0)</f>
        <v>0</v>
      </c>
      <c r="I126" s="331">
        <f>IFERROR(Zeitplan!BD54/Zeitplan!$BE$54,0)</f>
        <v>0</v>
      </c>
      <c r="J126" s="407"/>
    </row>
    <row r="127" spans="1:11" ht="31.5" customHeight="1">
      <c r="A127" s="325"/>
      <c r="B127" s="327"/>
      <c r="C127" s="70" t="s">
        <v>101</v>
      </c>
      <c r="D127" s="11"/>
      <c r="E127" s="12">
        <f>D127*$B$7</f>
        <v>0</v>
      </c>
      <c r="F127" s="330"/>
      <c r="G127" s="330"/>
      <c r="H127" s="332"/>
      <c r="I127" s="332"/>
      <c r="J127" s="407"/>
    </row>
    <row r="128" spans="1:11" ht="54.6" customHeight="1">
      <c r="A128" s="325"/>
      <c r="B128" s="328"/>
      <c r="C128" s="70" t="s">
        <v>102</v>
      </c>
      <c r="D128" s="95"/>
      <c r="E128" s="94">
        <f>D128*$B$8</f>
        <v>0</v>
      </c>
      <c r="F128" s="330"/>
      <c r="G128" s="330"/>
      <c r="H128" s="332"/>
      <c r="I128" s="332"/>
      <c r="J128" s="407"/>
    </row>
    <row r="129" spans="1:15" ht="15.75" thickBot="1">
      <c r="A129" s="13"/>
      <c r="B129" s="309" t="s">
        <v>449</v>
      </c>
      <c r="C129" s="310"/>
      <c r="D129" s="28">
        <f>SUM(D126:D128)</f>
        <v>0</v>
      </c>
      <c r="E129" s="15">
        <f>SUM(E126:E128)</f>
        <v>0</v>
      </c>
      <c r="F129" s="202">
        <f>(SUM($E$126:$E$128)*F126)</f>
        <v>0</v>
      </c>
      <c r="G129" s="202">
        <f>(SUM($E$126:$E$128)*G126)</f>
        <v>0</v>
      </c>
      <c r="H129" s="202">
        <f>(SUM($E$126:$E$128)*H126)</f>
        <v>0</v>
      </c>
      <c r="I129" s="202">
        <f>(SUM($E$126:$E$128)*I126)</f>
        <v>0</v>
      </c>
      <c r="J129" s="407"/>
    </row>
    <row r="130" spans="1:15">
      <c r="A130" s="311" t="s">
        <v>450</v>
      </c>
      <c r="B130" s="312"/>
      <c r="C130" s="312"/>
      <c r="D130" s="312"/>
      <c r="E130" s="29">
        <f>SUM(E15,E47,E58,E63,E80,E97,E124,E129)</f>
        <v>0</v>
      </c>
      <c r="F130" s="243">
        <f>SUM(F15,F47,F58,F63,F80,F97,F124,F129)</f>
        <v>0</v>
      </c>
      <c r="G130" s="243">
        <f t="shared" ref="G130" si="6">SUM(G15,G47,G58,G63,G80,G97,G124,G129)</f>
        <v>0</v>
      </c>
      <c r="H130" s="243">
        <f>SUM(H15,H47,H58,H63,H80,H97,H124,H129)</f>
        <v>0</v>
      </c>
      <c r="I130" s="243">
        <f>SUM(I15,I47,I58,I63,I80,I97,I124,I129)</f>
        <v>0</v>
      </c>
      <c r="J130" s="407"/>
      <c r="K130" s="241"/>
    </row>
    <row r="131" spans="1:15">
      <c r="A131" s="272" t="s">
        <v>38</v>
      </c>
      <c r="B131" s="30"/>
      <c r="C131" s="31" t="s">
        <v>39</v>
      </c>
      <c r="D131" s="32"/>
      <c r="E131" s="29">
        <f>E130/100*B131</f>
        <v>0</v>
      </c>
      <c r="F131" s="243">
        <f>F130/100*B131</f>
        <v>0</v>
      </c>
      <c r="G131" s="243">
        <f>G130/100*B131</f>
        <v>0</v>
      </c>
      <c r="H131" s="243">
        <f>H130/100*B131</f>
        <v>0</v>
      </c>
      <c r="I131" s="243">
        <f>I130/100*B131</f>
        <v>0</v>
      </c>
      <c r="J131" s="407"/>
    </row>
    <row r="132" spans="1:15">
      <c r="A132" s="311" t="s">
        <v>40</v>
      </c>
      <c r="B132" s="312"/>
      <c r="C132" s="312"/>
      <c r="D132" s="312"/>
      <c r="E132" s="29">
        <f>SUM(E130:E131)</f>
        <v>0</v>
      </c>
      <c r="F132" s="243">
        <f t="shared" ref="F132:I132" si="7">SUM(F130:F131)</f>
        <v>0</v>
      </c>
      <c r="G132" s="243">
        <f t="shared" si="7"/>
        <v>0</v>
      </c>
      <c r="H132" s="243">
        <f>SUM(H130:H131)</f>
        <v>0</v>
      </c>
      <c r="I132" s="243">
        <f t="shared" si="7"/>
        <v>0</v>
      </c>
      <c r="J132" s="407"/>
    </row>
    <row r="133" spans="1:15">
      <c r="A133" s="272" t="s">
        <v>41</v>
      </c>
      <c r="B133" s="30"/>
      <c r="C133" s="31" t="s">
        <v>77</v>
      </c>
      <c r="D133" s="32"/>
      <c r="E133" s="29">
        <f>E132/100*B133</f>
        <v>0</v>
      </c>
      <c r="F133" s="243">
        <f>F132/100*$B$133</f>
        <v>0</v>
      </c>
      <c r="G133" s="243">
        <f t="shared" ref="G133:I133" si="8">G132/100*$B$133</f>
        <v>0</v>
      </c>
      <c r="H133" s="243">
        <f t="shared" si="8"/>
        <v>0</v>
      </c>
      <c r="I133" s="243">
        <f t="shared" si="8"/>
        <v>0</v>
      </c>
      <c r="J133" s="407"/>
    </row>
    <row r="134" spans="1:15" ht="15.75" thickBot="1">
      <c r="A134" s="311" t="s">
        <v>42</v>
      </c>
      <c r="B134" s="312"/>
      <c r="C134" s="312"/>
      <c r="D134" s="312"/>
      <c r="E134" s="29">
        <f>SUM(E132:E133)</f>
        <v>0</v>
      </c>
      <c r="F134" s="243">
        <f t="shared" ref="F134:I134" si="9">SUM(F132:F133)</f>
        <v>0</v>
      </c>
      <c r="G134" s="243">
        <f t="shared" si="9"/>
        <v>0</v>
      </c>
      <c r="H134" s="243">
        <f t="shared" si="9"/>
        <v>0</v>
      </c>
      <c r="I134" s="243">
        <f t="shared" si="9"/>
        <v>0</v>
      </c>
      <c r="J134" s="409"/>
    </row>
    <row r="135" spans="1:15" ht="15" customHeight="1">
      <c r="A135" s="285" t="s">
        <v>474</v>
      </c>
      <c r="B135" s="286">
        <v>90</v>
      </c>
      <c r="C135" s="287" t="s">
        <v>475</v>
      </c>
      <c r="D135" s="287"/>
      <c r="E135" s="29">
        <f>E134/100*$B$135</f>
        <v>0</v>
      </c>
      <c r="F135" s="243">
        <f>F134/100*$B$135</f>
        <v>0</v>
      </c>
      <c r="G135" s="243">
        <f t="shared" ref="G135:I135" si="10">G134/100*$B$135</f>
        <v>0</v>
      </c>
      <c r="H135" s="243">
        <f t="shared" si="10"/>
        <v>0</v>
      </c>
      <c r="I135" s="243">
        <f t="shared" si="10"/>
        <v>0</v>
      </c>
      <c r="J135" s="241"/>
    </row>
    <row r="136" spans="1:15" ht="15" customHeight="1">
      <c r="B136" s="288"/>
      <c r="E136" s="289"/>
      <c r="F136" s="289"/>
      <c r="G136" s="289"/>
      <c r="H136" s="289"/>
      <c r="I136" s="289"/>
      <c r="J136" s="241"/>
    </row>
    <row r="137" spans="1:15">
      <c r="A137" s="33"/>
      <c r="J137" s="241"/>
    </row>
    <row r="138" spans="1:15" ht="15.75" thickBot="1">
      <c r="A138" s="313" t="s">
        <v>43</v>
      </c>
      <c r="B138" s="314"/>
      <c r="C138" s="314"/>
      <c r="D138" s="315"/>
      <c r="E138" s="315"/>
      <c r="F138" s="40"/>
      <c r="J138" s="241"/>
    </row>
    <row r="139" spans="1:15">
      <c r="A139" s="34" t="s">
        <v>44</v>
      </c>
      <c r="B139" s="316" t="s">
        <v>45</v>
      </c>
      <c r="C139" s="316"/>
      <c r="D139" s="317"/>
      <c r="E139" s="317"/>
      <c r="F139" s="41"/>
      <c r="J139" s="241"/>
    </row>
    <row r="140" spans="1:15" s="276" customFormat="1">
      <c r="A140" s="35"/>
      <c r="B140" s="36"/>
      <c r="C140" s="36"/>
      <c r="D140" s="36"/>
      <c r="E140" s="37"/>
      <c r="F140" s="42"/>
      <c r="G140" s="10"/>
      <c r="J140"/>
      <c r="K140"/>
      <c r="L140"/>
      <c r="M140"/>
      <c r="N140"/>
      <c r="O140"/>
    </row>
    <row r="142" spans="1:15">
      <c r="A142" s="203"/>
      <c r="C142" s="199"/>
      <c r="D142" s="199"/>
      <c r="E142" s="199"/>
    </row>
    <row r="143" spans="1:15">
      <c r="B143" s="204"/>
      <c r="C143" s="205"/>
      <c r="D143" s="205"/>
      <c r="E143" s="206"/>
    </row>
    <row r="144" spans="1:15">
      <c r="B144" s="204"/>
      <c r="C144" s="207"/>
      <c r="D144" s="207"/>
      <c r="E144" s="208"/>
    </row>
  </sheetData>
  <mergeCells count="204">
    <mergeCell ref="A1:E1"/>
    <mergeCell ref="A2:E2"/>
    <mergeCell ref="F2:I4"/>
    <mergeCell ref="A3:E3"/>
    <mergeCell ref="A4:E4"/>
    <mergeCell ref="B5:E5"/>
    <mergeCell ref="F5:I10"/>
    <mergeCell ref="B6:E6"/>
    <mergeCell ref="J6:J11"/>
    <mergeCell ref="B7:E7"/>
    <mergeCell ref="B8:E8"/>
    <mergeCell ref="B10:E10"/>
    <mergeCell ref="A12:A14"/>
    <mergeCell ref="B12:B14"/>
    <mergeCell ref="F12:F14"/>
    <mergeCell ref="G12:G14"/>
    <mergeCell ref="H12:H14"/>
    <mergeCell ref="I12:I14"/>
    <mergeCell ref="J12:J134"/>
    <mergeCell ref="B15:C15"/>
    <mergeCell ref="C16:E16"/>
    <mergeCell ref="A17:A19"/>
    <mergeCell ref="B17:B19"/>
    <mergeCell ref="F17:F19"/>
    <mergeCell ref="G17:G19"/>
    <mergeCell ref="H17:H19"/>
    <mergeCell ref="I17:I19"/>
    <mergeCell ref="A20:A22"/>
    <mergeCell ref="B20:B22"/>
    <mergeCell ref="F20:F22"/>
    <mergeCell ref="G20:G22"/>
    <mergeCell ref="H20:H22"/>
    <mergeCell ref="I20:I22"/>
    <mergeCell ref="A23:A25"/>
    <mergeCell ref="B23:B25"/>
    <mergeCell ref="F23:F25"/>
    <mergeCell ref="G23:G25"/>
    <mergeCell ref="H23:H25"/>
    <mergeCell ref="A29:A31"/>
    <mergeCell ref="B29:B31"/>
    <mergeCell ref="F29:F31"/>
    <mergeCell ref="G29:G31"/>
    <mergeCell ref="H29:H31"/>
    <mergeCell ref="I29:I31"/>
    <mergeCell ref="I23:I25"/>
    <mergeCell ref="A26:A28"/>
    <mergeCell ref="B26:B28"/>
    <mergeCell ref="F26:F28"/>
    <mergeCell ref="G26:G28"/>
    <mergeCell ref="H26:H28"/>
    <mergeCell ref="I26:I28"/>
    <mergeCell ref="A35:A37"/>
    <mergeCell ref="B35:B37"/>
    <mergeCell ref="F35:F37"/>
    <mergeCell ref="G35:G37"/>
    <mergeCell ref="H35:H37"/>
    <mergeCell ref="I35:I37"/>
    <mergeCell ref="A32:A34"/>
    <mergeCell ref="B32:B34"/>
    <mergeCell ref="F32:F34"/>
    <mergeCell ref="G32:G34"/>
    <mergeCell ref="H32:H34"/>
    <mergeCell ref="I32:I34"/>
    <mergeCell ref="I44:I46"/>
    <mergeCell ref="A41:A43"/>
    <mergeCell ref="B41:B43"/>
    <mergeCell ref="F41:F43"/>
    <mergeCell ref="G41:G43"/>
    <mergeCell ref="H41:H43"/>
    <mergeCell ref="I41:I43"/>
    <mergeCell ref="A38:A40"/>
    <mergeCell ref="B38:B40"/>
    <mergeCell ref="F38:F40"/>
    <mergeCell ref="G38:G40"/>
    <mergeCell ref="H38:H40"/>
    <mergeCell ref="I38:I40"/>
    <mergeCell ref="B47:C47"/>
    <mergeCell ref="A49:A51"/>
    <mergeCell ref="B49:B51"/>
    <mergeCell ref="F49:F51"/>
    <mergeCell ref="G49:G51"/>
    <mergeCell ref="H49:H51"/>
    <mergeCell ref="A44:A46"/>
    <mergeCell ref="B44:B46"/>
    <mergeCell ref="F44:F46"/>
    <mergeCell ref="G44:G46"/>
    <mergeCell ref="H44:H46"/>
    <mergeCell ref="A55:A57"/>
    <mergeCell ref="B55:B57"/>
    <mergeCell ref="F55:F57"/>
    <mergeCell ref="G55:G57"/>
    <mergeCell ref="H55:H57"/>
    <mergeCell ref="I55:I57"/>
    <mergeCell ref="I49:I51"/>
    <mergeCell ref="A52:A54"/>
    <mergeCell ref="B52:B54"/>
    <mergeCell ref="F52:F54"/>
    <mergeCell ref="G52:G54"/>
    <mergeCell ref="H52:H54"/>
    <mergeCell ref="I52:I54"/>
    <mergeCell ref="I60:I62"/>
    <mergeCell ref="B63:C63"/>
    <mergeCell ref="A65:A67"/>
    <mergeCell ref="B65:B67"/>
    <mergeCell ref="F65:F67"/>
    <mergeCell ref="G65:G67"/>
    <mergeCell ref="H65:H67"/>
    <mergeCell ref="I65:I67"/>
    <mergeCell ref="B58:C58"/>
    <mergeCell ref="A60:A62"/>
    <mergeCell ref="B60:B62"/>
    <mergeCell ref="F60:F62"/>
    <mergeCell ref="G60:G62"/>
    <mergeCell ref="H60:H62"/>
    <mergeCell ref="A71:A73"/>
    <mergeCell ref="B71:B73"/>
    <mergeCell ref="F71:F73"/>
    <mergeCell ref="G71:G73"/>
    <mergeCell ref="H71:H73"/>
    <mergeCell ref="I71:I73"/>
    <mergeCell ref="A68:A70"/>
    <mergeCell ref="B68:B70"/>
    <mergeCell ref="F68:F70"/>
    <mergeCell ref="G68:G70"/>
    <mergeCell ref="H68:H70"/>
    <mergeCell ref="I68:I70"/>
    <mergeCell ref="A77:A79"/>
    <mergeCell ref="B77:B79"/>
    <mergeCell ref="F77:F79"/>
    <mergeCell ref="G77:G79"/>
    <mergeCell ref="H77:H79"/>
    <mergeCell ref="I77:I79"/>
    <mergeCell ref="A74:A76"/>
    <mergeCell ref="B74:B76"/>
    <mergeCell ref="F74:F76"/>
    <mergeCell ref="G74:G76"/>
    <mergeCell ref="H74:H76"/>
    <mergeCell ref="I74:I76"/>
    <mergeCell ref="H82:H84"/>
    <mergeCell ref="I82:I84"/>
    <mergeCell ref="A85:A87"/>
    <mergeCell ref="B85:B87"/>
    <mergeCell ref="F85:F87"/>
    <mergeCell ref="G85:G87"/>
    <mergeCell ref="H85:H87"/>
    <mergeCell ref="I85:I87"/>
    <mergeCell ref="B80:C80"/>
    <mergeCell ref="C81:E81"/>
    <mergeCell ref="A82:A84"/>
    <mergeCell ref="B82:B84"/>
    <mergeCell ref="F82:F84"/>
    <mergeCell ref="G82:G84"/>
    <mergeCell ref="A91:A93"/>
    <mergeCell ref="B91:B93"/>
    <mergeCell ref="F91:F93"/>
    <mergeCell ref="G91:G93"/>
    <mergeCell ref="H91:H93"/>
    <mergeCell ref="I91:I93"/>
    <mergeCell ref="A88:A90"/>
    <mergeCell ref="B88:B90"/>
    <mergeCell ref="F88:F90"/>
    <mergeCell ref="G88:G90"/>
    <mergeCell ref="H88:H90"/>
    <mergeCell ref="I88:I90"/>
    <mergeCell ref="G94:G96"/>
    <mergeCell ref="H94:H96"/>
    <mergeCell ref="I94:I96"/>
    <mergeCell ref="B97:C97"/>
    <mergeCell ref="C98:E98"/>
    <mergeCell ref="A100:A102"/>
    <mergeCell ref="B100:B102"/>
    <mergeCell ref="A94:A96"/>
    <mergeCell ref="B94:B96"/>
    <mergeCell ref="C94:C96"/>
    <mergeCell ref="D94:D96"/>
    <mergeCell ref="E94:E96"/>
    <mergeCell ref="F94:F96"/>
    <mergeCell ref="C117:C120"/>
    <mergeCell ref="A121:A123"/>
    <mergeCell ref="B121:B123"/>
    <mergeCell ref="F121:F123"/>
    <mergeCell ref="G121:G123"/>
    <mergeCell ref="H121:H123"/>
    <mergeCell ref="A104:A106"/>
    <mergeCell ref="B104:B106"/>
    <mergeCell ref="A108:A110"/>
    <mergeCell ref="B108:B110"/>
    <mergeCell ref="A112:A114"/>
    <mergeCell ref="B112:B114"/>
    <mergeCell ref="B129:C129"/>
    <mergeCell ref="A130:D130"/>
    <mergeCell ref="A132:D132"/>
    <mergeCell ref="A134:D134"/>
    <mergeCell ref="A138:E138"/>
    <mergeCell ref="B139:E139"/>
    <mergeCell ref="I121:I123"/>
    <mergeCell ref="B124:C124"/>
    <mergeCell ref="C125:E125"/>
    <mergeCell ref="A126:A128"/>
    <mergeCell ref="B126:B128"/>
    <mergeCell ref="F126:F128"/>
    <mergeCell ref="G126:G128"/>
    <mergeCell ref="H126:H128"/>
    <mergeCell ref="I126:I128"/>
  </mergeCells>
  <dataValidations count="2">
    <dataValidation type="decimal" allowBlank="1" showInputMessage="1" showErrorMessage="1" sqref="D12:D14 D100:D115 D82:D94 D59:D62 D117:D123 D48:D54 D126:D128 D64:D79 D17:D46" xr:uid="{444FB01B-59EE-419E-81BB-FC76BAD3F5B8}">
      <formula1>0</formula1>
      <formula2>10000</formula2>
    </dataValidation>
    <dataValidation type="decimal" allowBlank="1" showInputMessage="1" showErrorMessage="1" sqref="B6:B8" xr:uid="{B48EA47D-AAB4-4131-A139-01B043700784}">
      <formula1>0</formula1>
      <formula2>1000</formula2>
    </dataValidation>
  </dataValidations>
  <pageMargins left="0.70866141732283472" right="0.70866141732283472" top="0.78740157480314965" bottom="0.78740157480314965" header="0.31496062992125984" footer="0.31496062992125984"/>
  <pageSetup paperSize="9" scale="23" fitToWidth="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298A-DEF7-495D-B911-1FEAE44B172C}">
  <dimension ref="A1:BL57"/>
  <sheetViews>
    <sheetView zoomScale="80" zoomScaleNormal="80" workbookViewId="0">
      <selection activeCell="AP4" sqref="AP4"/>
    </sheetView>
  </sheetViews>
  <sheetFormatPr baseColWidth="10" defaultRowHeight="15"/>
  <cols>
    <col min="1" max="1" width="9.28515625" customWidth="1"/>
    <col min="2" max="2" width="58.28515625" customWidth="1"/>
    <col min="3" max="3" width="11.85546875" customWidth="1"/>
    <col min="4" max="4" width="12.140625" customWidth="1"/>
    <col min="5" max="13" width="3.28515625" customWidth="1"/>
    <col min="14" max="14" width="4" customWidth="1"/>
    <col min="15" max="15" width="4.42578125" customWidth="1"/>
    <col min="16" max="16" width="3.85546875" customWidth="1"/>
    <col min="17" max="52" width="3.28515625" customWidth="1"/>
    <col min="53" max="53" width="11.42578125" style="43" customWidth="1"/>
    <col min="54" max="63" width="11.42578125" style="43"/>
  </cols>
  <sheetData>
    <row r="1" spans="1:64" ht="26.25">
      <c r="A1" s="144" t="s">
        <v>263</v>
      </c>
      <c r="B1" s="144"/>
    </row>
    <row r="2" spans="1:64">
      <c r="B2" s="146"/>
      <c r="C2" s="146"/>
      <c r="D2" s="146"/>
      <c r="E2" s="146"/>
      <c r="F2" s="146"/>
      <c r="G2" s="146"/>
      <c r="H2" s="146"/>
      <c r="I2" s="146"/>
      <c r="J2" s="146"/>
    </row>
    <row r="3" spans="1:64" ht="32.25" customHeight="1">
      <c r="A3" s="147" t="s">
        <v>264</v>
      </c>
      <c r="B3" s="146"/>
      <c r="C3" s="146"/>
      <c r="D3" s="146"/>
      <c r="E3" s="442" t="s">
        <v>510</v>
      </c>
      <c r="F3" s="443"/>
      <c r="G3" s="443"/>
      <c r="H3" s="443"/>
      <c r="I3" s="443"/>
      <c r="J3" s="443"/>
      <c r="K3" s="443"/>
      <c r="L3" s="443"/>
      <c r="M3" s="443"/>
      <c r="N3" s="443"/>
      <c r="O3" s="443"/>
      <c r="P3" s="443"/>
      <c r="Q3" s="443"/>
      <c r="R3" s="443"/>
      <c r="S3" s="444"/>
    </row>
    <row r="4" spans="1:64" ht="33" customHeight="1">
      <c r="A4" s="148"/>
      <c r="B4" s="148"/>
      <c r="C4" s="149"/>
      <c r="D4" s="149"/>
      <c r="E4" s="445"/>
      <c r="F4" s="446"/>
      <c r="G4" s="446"/>
      <c r="H4" s="446"/>
      <c r="I4" s="446"/>
      <c r="J4" s="446"/>
      <c r="K4" s="446"/>
      <c r="L4" s="446"/>
      <c r="M4" s="446"/>
      <c r="N4" s="446"/>
      <c r="O4" s="446"/>
      <c r="P4" s="446"/>
      <c r="Q4" s="446"/>
      <c r="R4" s="446"/>
      <c r="S4" s="447"/>
    </row>
    <row r="5" spans="1:64" ht="32.25" customHeight="1">
      <c r="A5" s="148"/>
      <c r="B5" s="148"/>
      <c r="C5" s="149"/>
      <c r="D5" s="149"/>
      <c r="E5" s="445"/>
      <c r="F5" s="446"/>
      <c r="G5" s="446"/>
      <c r="H5" s="446"/>
      <c r="I5" s="446"/>
      <c r="J5" s="446"/>
      <c r="K5" s="446"/>
      <c r="L5" s="446"/>
      <c r="M5" s="446"/>
      <c r="N5" s="446"/>
      <c r="O5" s="446"/>
      <c r="P5" s="446"/>
      <c r="Q5" s="446"/>
      <c r="R5" s="446"/>
      <c r="S5" s="447"/>
      <c r="BA5" s="145"/>
      <c r="BB5" s="145"/>
      <c r="BC5" s="145"/>
      <c r="BD5" s="145"/>
      <c r="BE5" s="145"/>
    </row>
    <row r="6" spans="1:64" ht="31.5" customHeight="1">
      <c r="A6" s="148"/>
      <c r="B6" s="148"/>
      <c r="C6" s="149"/>
      <c r="D6" s="149"/>
      <c r="E6" s="448"/>
      <c r="F6" s="449"/>
      <c r="G6" s="449"/>
      <c r="H6" s="449"/>
      <c r="I6" s="449"/>
      <c r="J6" s="449"/>
      <c r="K6" s="449"/>
      <c r="L6" s="449"/>
      <c r="M6" s="449"/>
      <c r="N6" s="449"/>
      <c r="O6" s="449"/>
      <c r="P6" s="449"/>
      <c r="Q6" s="449"/>
      <c r="R6" s="449"/>
      <c r="S6" s="450"/>
      <c r="BA6" s="145"/>
      <c r="BB6" s="145"/>
      <c r="BC6" s="145"/>
      <c r="BD6" s="145"/>
      <c r="BE6" s="145"/>
    </row>
    <row r="7" spans="1:64">
      <c r="A7" s="150"/>
      <c r="B7" s="150"/>
      <c r="C7" s="151"/>
      <c r="D7" s="290"/>
      <c r="E7" s="291"/>
      <c r="F7" s="291"/>
      <c r="G7" s="291"/>
      <c r="H7" s="291"/>
      <c r="I7" s="291"/>
      <c r="J7" s="291"/>
      <c r="K7" s="291"/>
      <c r="L7" s="291"/>
      <c r="M7" s="291"/>
      <c r="N7" s="291"/>
      <c r="O7" s="291"/>
      <c r="P7" s="291"/>
      <c r="Q7" s="292"/>
      <c r="BA7" s="145"/>
      <c r="BB7" s="145"/>
      <c r="BC7" s="145"/>
      <c r="BD7" s="145"/>
      <c r="BE7" s="145"/>
    </row>
    <row r="8" spans="1:64" ht="15" customHeight="1">
      <c r="A8" s="451" t="s">
        <v>265</v>
      </c>
      <c r="B8" s="451"/>
      <c r="C8" s="452" t="s">
        <v>266</v>
      </c>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4"/>
      <c r="BA8" s="145"/>
      <c r="BB8" s="145"/>
      <c r="BC8" s="145"/>
      <c r="BD8" s="145"/>
      <c r="BE8" s="145"/>
    </row>
    <row r="9" spans="1:64" ht="21" customHeight="1">
      <c r="A9" s="451"/>
      <c r="B9" s="451"/>
      <c r="C9" s="455" t="s">
        <v>267</v>
      </c>
      <c r="D9" s="455" t="s">
        <v>268</v>
      </c>
      <c r="E9" s="457" t="str">
        <f>IF(MIN(C11:C54)=0,"",(YEAR(MIN(C11:C54))))</f>
        <v/>
      </c>
      <c r="F9" s="457"/>
      <c r="G9" s="457"/>
      <c r="H9" s="457"/>
      <c r="I9" s="457"/>
      <c r="J9" s="457"/>
      <c r="K9" s="457"/>
      <c r="L9" s="457"/>
      <c r="M9" s="457"/>
      <c r="N9" s="457"/>
      <c r="O9" s="457"/>
      <c r="P9" s="457"/>
      <c r="Q9" s="457" t="str">
        <f>IFERROR(E9+1,"")</f>
        <v/>
      </c>
      <c r="R9" s="457"/>
      <c r="S9" s="457"/>
      <c r="T9" s="457"/>
      <c r="U9" s="457"/>
      <c r="V9" s="457"/>
      <c r="W9" s="457"/>
      <c r="X9" s="457"/>
      <c r="Y9" s="457"/>
      <c r="Z9" s="457"/>
      <c r="AA9" s="457"/>
      <c r="AB9" s="457"/>
      <c r="AC9" s="457" t="str">
        <f>IFERROR(E9+2,"")</f>
        <v/>
      </c>
      <c r="AD9" s="457"/>
      <c r="AE9" s="457"/>
      <c r="AF9" s="457"/>
      <c r="AG9" s="457"/>
      <c r="AH9" s="457"/>
      <c r="AI9" s="457"/>
      <c r="AJ9" s="457"/>
      <c r="AK9" s="457"/>
      <c r="AL9" s="457"/>
      <c r="AM9" s="457"/>
      <c r="AN9" s="457"/>
      <c r="AO9" s="457" t="str">
        <f>IFERROR(Q9+2,"")</f>
        <v/>
      </c>
      <c r="AP9" s="457"/>
      <c r="AQ9" s="457"/>
      <c r="AR9" s="457"/>
      <c r="AS9" s="457"/>
      <c r="AT9" s="457"/>
      <c r="AU9" s="457"/>
      <c r="AV9" s="457"/>
      <c r="AW9" s="457"/>
      <c r="AX9" s="457"/>
      <c r="AY9" s="457"/>
      <c r="AZ9" s="457"/>
      <c r="BA9" s="145"/>
      <c r="BB9" s="145"/>
      <c r="BC9" s="145"/>
      <c r="BD9" s="145"/>
      <c r="BE9" s="145"/>
    </row>
    <row r="10" spans="1:64" ht="30.75" customHeight="1">
      <c r="A10" s="152" t="s">
        <v>269</v>
      </c>
      <c r="B10" s="153" t="s">
        <v>145</v>
      </c>
      <c r="C10" s="456"/>
      <c r="D10" s="456"/>
      <c r="E10" s="154">
        <v>1</v>
      </c>
      <c r="F10" s="154">
        <v>2</v>
      </c>
      <c r="G10" s="154">
        <v>3</v>
      </c>
      <c r="H10" s="154">
        <v>4</v>
      </c>
      <c r="I10" s="154">
        <v>5</v>
      </c>
      <c r="J10" s="154">
        <v>6</v>
      </c>
      <c r="K10" s="154">
        <v>7</v>
      </c>
      <c r="L10" s="154">
        <v>8</v>
      </c>
      <c r="M10" s="154">
        <v>9</v>
      </c>
      <c r="N10" s="154">
        <v>10</v>
      </c>
      <c r="O10" s="154">
        <v>11</v>
      </c>
      <c r="P10" s="155">
        <v>12</v>
      </c>
      <c r="Q10" s="156" t="s">
        <v>6</v>
      </c>
      <c r="R10" s="156" t="s">
        <v>270</v>
      </c>
      <c r="S10" s="156" t="s">
        <v>18</v>
      </c>
      <c r="T10" s="156" t="s">
        <v>22</v>
      </c>
      <c r="U10" s="156" t="s">
        <v>23</v>
      </c>
      <c r="V10" s="156" t="s">
        <v>28</v>
      </c>
      <c r="W10" s="156" t="s">
        <v>32</v>
      </c>
      <c r="X10" s="156" t="s">
        <v>36</v>
      </c>
      <c r="Y10" s="156" t="s">
        <v>271</v>
      </c>
      <c r="Z10" s="156" t="s">
        <v>272</v>
      </c>
      <c r="AA10" s="156" t="s">
        <v>273</v>
      </c>
      <c r="AB10" s="156" t="s">
        <v>274</v>
      </c>
      <c r="AC10" s="156" t="s">
        <v>6</v>
      </c>
      <c r="AD10" s="156" t="s">
        <v>270</v>
      </c>
      <c r="AE10" s="156" t="s">
        <v>18</v>
      </c>
      <c r="AF10" s="156" t="s">
        <v>22</v>
      </c>
      <c r="AG10" s="156" t="s">
        <v>23</v>
      </c>
      <c r="AH10" s="156" t="s">
        <v>28</v>
      </c>
      <c r="AI10" s="156" t="s">
        <v>32</v>
      </c>
      <c r="AJ10" s="156" t="s">
        <v>36</v>
      </c>
      <c r="AK10" s="156" t="s">
        <v>271</v>
      </c>
      <c r="AL10" s="156" t="s">
        <v>272</v>
      </c>
      <c r="AM10" s="156" t="s">
        <v>273</v>
      </c>
      <c r="AN10" s="156" t="s">
        <v>274</v>
      </c>
      <c r="AO10" s="156" t="s">
        <v>6</v>
      </c>
      <c r="AP10" s="156" t="s">
        <v>270</v>
      </c>
      <c r="AQ10" s="156" t="s">
        <v>18</v>
      </c>
      <c r="AR10" s="156" t="s">
        <v>22</v>
      </c>
      <c r="AS10" s="156" t="s">
        <v>23</v>
      </c>
      <c r="AT10" s="156" t="s">
        <v>28</v>
      </c>
      <c r="AU10" s="156" t="s">
        <v>32</v>
      </c>
      <c r="AV10" s="156" t="s">
        <v>36</v>
      </c>
      <c r="AW10" s="156" t="s">
        <v>271</v>
      </c>
      <c r="AX10" s="156" t="s">
        <v>272</v>
      </c>
      <c r="AY10" s="156" t="s">
        <v>273</v>
      </c>
      <c r="AZ10" s="156" t="s">
        <v>274</v>
      </c>
      <c r="BA10" s="145" t="str">
        <f>E9</f>
        <v/>
      </c>
      <c r="BB10" s="145" t="str">
        <f>Q9</f>
        <v/>
      </c>
      <c r="BC10" s="145" t="str">
        <f>AC9</f>
        <v/>
      </c>
      <c r="BD10" s="145"/>
      <c r="BE10" s="244" t="s">
        <v>275</v>
      </c>
    </row>
    <row r="11" spans="1:64" ht="32.25" customHeight="1">
      <c r="A11" s="157">
        <v>1</v>
      </c>
      <c r="B11" s="134" t="s">
        <v>452</v>
      </c>
      <c r="C11" s="158"/>
      <c r="D11" s="159"/>
      <c r="E11" s="160" t="e">
        <f>DATEVALUE(CONCATENATE(E$10,"/",$E$9))</f>
        <v>#VALUE!</v>
      </c>
      <c r="F11" s="161" t="e">
        <f t="shared" ref="F11:P27" si="0">DATEVALUE(CONCATENATE(F$10,"/",$E$9))</f>
        <v>#VALUE!</v>
      </c>
      <c r="G11" s="161" t="e">
        <f t="shared" si="0"/>
        <v>#VALUE!</v>
      </c>
      <c r="H11" s="161" t="e">
        <f t="shared" si="0"/>
        <v>#VALUE!</v>
      </c>
      <c r="I11" s="161" t="e">
        <f t="shared" si="0"/>
        <v>#VALUE!</v>
      </c>
      <c r="J11" s="161" t="e">
        <f t="shared" si="0"/>
        <v>#VALUE!</v>
      </c>
      <c r="K11" s="161" t="e">
        <f>DATEVALUE(CONCATENATE(K$10,"/",$E$9))</f>
        <v>#VALUE!</v>
      </c>
      <c r="L11" s="161" t="e">
        <f t="shared" si="0"/>
        <v>#VALUE!</v>
      </c>
      <c r="M11" s="161" t="e">
        <f t="shared" si="0"/>
        <v>#VALUE!</v>
      </c>
      <c r="N11" s="161" t="e">
        <f t="shared" si="0"/>
        <v>#VALUE!</v>
      </c>
      <c r="O11" s="161" t="e">
        <f t="shared" si="0"/>
        <v>#VALUE!</v>
      </c>
      <c r="P11" s="161" t="e">
        <f t="shared" si="0"/>
        <v>#VALUE!</v>
      </c>
      <c r="Q11" s="162" t="e">
        <f>DATEVALUE(CONCATENATE(E$10,"/",$Q$9))</f>
        <v>#VALUE!</v>
      </c>
      <c r="R11" s="163" t="e">
        <f t="shared" ref="R11:AB27" si="1">DATEVALUE(CONCATENATE(F$10,"/",$Q$9))</f>
        <v>#VALUE!</v>
      </c>
      <c r="S11" s="163" t="e">
        <f t="shared" si="1"/>
        <v>#VALUE!</v>
      </c>
      <c r="T11" s="163" t="e">
        <f t="shared" si="1"/>
        <v>#VALUE!</v>
      </c>
      <c r="U11" s="163" t="e">
        <f t="shared" si="1"/>
        <v>#VALUE!</v>
      </c>
      <c r="V11" s="163" t="e">
        <f t="shared" si="1"/>
        <v>#VALUE!</v>
      </c>
      <c r="W11" s="163" t="e">
        <f t="shared" si="1"/>
        <v>#VALUE!</v>
      </c>
      <c r="X11" s="163" t="e">
        <f t="shared" si="1"/>
        <v>#VALUE!</v>
      </c>
      <c r="Y11" s="163" t="e">
        <f t="shared" si="1"/>
        <v>#VALUE!</v>
      </c>
      <c r="Z11" s="163" t="e">
        <f t="shared" si="1"/>
        <v>#VALUE!</v>
      </c>
      <c r="AA11" s="163" t="e">
        <f t="shared" si="1"/>
        <v>#VALUE!</v>
      </c>
      <c r="AB11" s="164" t="e">
        <f t="shared" si="1"/>
        <v>#VALUE!</v>
      </c>
      <c r="AC11" s="165" t="e">
        <f>DATEVALUE(CONCATENATE(E$10,"/",$AC$9))</f>
        <v>#VALUE!</v>
      </c>
      <c r="AD11" s="166" t="e">
        <f t="shared" ref="AD11:AN27" si="2">DATEVALUE(CONCATENATE(F$10,"/",$AC$9))</f>
        <v>#VALUE!</v>
      </c>
      <c r="AE11" s="166" t="e">
        <f t="shared" si="2"/>
        <v>#VALUE!</v>
      </c>
      <c r="AF11" s="166" t="e">
        <f t="shared" si="2"/>
        <v>#VALUE!</v>
      </c>
      <c r="AG11" s="166" t="e">
        <f t="shared" si="2"/>
        <v>#VALUE!</v>
      </c>
      <c r="AH11" s="166" t="e">
        <f t="shared" si="2"/>
        <v>#VALUE!</v>
      </c>
      <c r="AI11" s="166" t="e">
        <f t="shared" si="2"/>
        <v>#VALUE!</v>
      </c>
      <c r="AJ11" s="166" t="e">
        <f t="shared" si="2"/>
        <v>#VALUE!</v>
      </c>
      <c r="AK11" s="166" t="e">
        <f t="shared" si="2"/>
        <v>#VALUE!</v>
      </c>
      <c r="AL11" s="166" t="e">
        <f t="shared" si="2"/>
        <v>#VALUE!</v>
      </c>
      <c r="AM11" s="166" t="e">
        <f t="shared" si="2"/>
        <v>#VALUE!</v>
      </c>
      <c r="AN11" s="167" t="e">
        <f t="shared" si="2"/>
        <v>#VALUE!</v>
      </c>
      <c r="AO11" s="165" t="e">
        <f>DATEVALUE(CONCATENATE(Q$10,"/",$AO$9))</f>
        <v>#VALUE!</v>
      </c>
      <c r="AP11" s="166" t="e">
        <f t="shared" ref="AP11:AZ26" si="3">DATEVALUE(CONCATENATE(R$10,"/",$AO$9))</f>
        <v>#VALUE!</v>
      </c>
      <c r="AQ11" s="166" t="e">
        <f t="shared" si="3"/>
        <v>#VALUE!</v>
      </c>
      <c r="AR11" s="166" t="e">
        <f t="shared" si="3"/>
        <v>#VALUE!</v>
      </c>
      <c r="AS11" s="166" t="e">
        <f t="shared" si="3"/>
        <v>#VALUE!</v>
      </c>
      <c r="AT11" s="166" t="e">
        <f t="shared" si="3"/>
        <v>#VALUE!</v>
      </c>
      <c r="AU11" s="166" t="e">
        <f t="shared" si="3"/>
        <v>#VALUE!</v>
      </c>
      <c r="AV11" s="166" t="e">
        <f t="shared" si="3"/>
        <v>#VALUE!</v>
      </c>
      <c r="AW11" s="166" t="e">
        <f t="shared" si="3"/>
        <v>#VALUE!</v>
      </c>
      <c r="AX11" s="166" t="e">
        <f t="shared" si="3"/>
        <v>#VALUE!</v>
      </c>
      <c r="AY11" s="166" t="e">
        <f t="shared" si="3"/>
        <v>#VALUE!</v>
      </c>
      <c r="AZ11" s="167" t="e">
        <f t="shared" si="3"/>
        <v>#VALUE!</v>
      </c>
      <c r="BA11" s="145" t="e">
        <f t="shared" ref="BA11:BA54" si="4">MIN(12,MAX(0,E$9*12+13-YEAR($C11)*12-MONTH($C11)))-MIN(12,MAX(0,E$9*12+12-YEAR($D11)*12-MONTH($D11)))</f>
        <v>#VALUE!</v>
      </c>
      <c r="BB11" s="145" t="e">
        <f t="shared" ref="BB11:BB54" si="5">MIN(12,MAX(0,Q$9*12+13-YEAR($C11)*12-MONTH($C11)))-MIN(12,MAX(0,Q$9*12+12-YEAR($D11)*12-MONTH($D11)))</f>
        <v>#VALUE!</v>
      </c>
      <c r="BC11" s="145" t="e">
        <f t="shared" ref="BC11:BC54" si="6">MIN(12,MAX(0,AC$9*12+13-YEAR($C11)*12-MONTH($C11)))-MIN(12,MAX(0,AC$9*12+12-YEAR($D11)*12-MONTH($D11)))</f>
        <v>#VALUE!</v>
      </c>
      <c r="BD11" s="145" t="e">
        <f>MIN(12,MAX(0,AO$9*12+13-YEAR($C11)*12-MONTH($C11)))-MIN(12,MAX(0,AO$9*12+12-YEAR($D11)*12-MONTH($D11)))</f>
        <v>#VALUE!</v>
      </c>
      <c r="BE11" s="145">
        <f t="shared" ref="BE11:BE54" si="7">IF(C11="",IF(D11="",0,DATEDIF(C11,D11,"m")+1),DATEDIF(C11,D11,"m")+1)</f>
        <v>0</v>
      </c>
      <c r="BF11" s="168"/>
      <c r="BG11" s="168"/>
      <c r="BH11" s="168"/>
    </row>
    <row r="12" spans="1:64">
      <c r="A12" s="157" t="s">
        <v>8</v>
      </c>
      <c r="B12" s="134" t="s">
        <v>363</v>
      </c>
      <c r="C12" s="158"/>
      <c r="D12" s="159"/>
      <c r="E12" s="160" t="e">
        <f t="shared" ref="E12:P47" si="8">DATEVALUE(CONCATENATE(E$10,"/",$E$9))</f>
        <v>#VALUE!</v>
      </c>
      <c r="F12" s="161" t="e">
        <f t="shared" si="0"/>
        <v>#VALUE!</v>
      </c>
      <c r="G12" s="161" t="e">
        <f t="shared" si="0"/>
        <v>#VALUE!</v>
      </c>
      <c r="H12" s="161" t="e">
        <f t="shared" si="0"/>
        <v>#VALUE!</v>
      </c>
      <c r="I12" s="161" t="e">
        <f t="shared" si="0"/>
        <v>#VALUE!</v>
      </c>
      <c r="J12" s="161" t="e">
        <f t="shared" si="0"/>
        <v>#VALUE!</v>
      </c>
      <c r="K12" s="161" t="e">
        <f t="shared" si="0"/>
        <v>#VALUE!</v>
      </c>
      <c r="L12" s="161" t="e">
        <f t="shared" si="0"/>
        <v>#VALUE!</v>
      </c>
      <c r="M12" s="161" t="e">
        <f t="shared" si="0"/>
        <v>#VALUE!</v>
      </c>
      <c r="N12" s="161" t="e">
        <f t="shared" si="0"/>
        <v>#VALUE!</v>
      </c>
      <c r="O12" s="161" t="e">
        <f t="shared" si="0"/>
        <v>#VALUE!</v>
      </c>
      <c r="P12" s="161" t="e">
        <f t="shared" si="0"/>
        <v>#VALUE!</v>
      </c>
      <c r="Q12" s="162" t="e">
        <f t="shared" ref="Q12:AB48" si="9">DATEVALUE(CONCATENATE(E$10,"/",$Q$9))</f>
        <v>#VALUE!</v>
      </c>
      <c r="R12" s="163" t="e">
        <f t="shared" si="1"/>
        <v>#VALUE!</v>
      </c>
      <c r="S12" s="163" t="e">
        <f t="shared" si="1"/>
        <v>#VALUE!</v>
      </c>
      <c r="T12" s="163" t="e">
        <f t="shared" si="1"/>
        <v>#VALUE!</v>
      </c>
      <c r="U12" s="163" t="e">
        <f t="shared" si="1"/>
        <v>#VALUE!</v>
      </c>
      <c r="V12" s="163" t="e">
        <f t="shared" si="1"/>
        <v>#VALUE!</v>
      </c>
      <c r="W12" s="163" t="e">
        <f t="shared" si="1"/>
        <v>#VALUE!</v>
      </c>
      <c r="X12" s="163" t="e">
        <f t="shared" si="1"/>
        <v>#VALUE!</v>
      </c>
      <c r="Y12" s="163" t="e">
        <f t="shared" si="1"/>
        <v>#VALUE!</v>
      </c>
      <c r="Z12" s="163" t="e">
        <f t="shared" si="1"/>
        <v>#VALUE!</v>
      </c>
      <c r="AA12" s="163" t="e">
        <f t="shared" si="1"/>
        <v>#VALUE!</v>
      </c>
      <c r="AB12" s="164" t="e">
        <f t="shared" si="1"/>
        <v>#VALUE!</v>
      </c>
      <c r="AC12" s="165" t="e">
        <f t="shared" ref="AC12:AN48" si="10">DATEVALUE(CONCATENATE(E$10,"/",$AC$9))</f>
        <v>#VALUE!</v>
      </c>
      <c r="AD12" s="166" t="e">
        <f t="shared" si="2"/>
        <v>#VALUE!</v>
      </c>
      <c r="AE12" s="166" t="e">
        <f t="shared" si="2"/>
        <v>#VALUE!</v>
      </c>
      <c r="AF12" s="166" t="e">
        <f t="shared" si="2"/>
        <v>#VALUE!</v>
      </c>
      <c r="AG12" s="166" t="e">
        <f t="shared" si="2"/>
        <v>#VALUE!</v>
      </c>
      <c r="AH12" s="166" t="e">
        <f t="shared" si="2"/>
        <v>#VALUE!</v>
      </c>
      <c r="AI12" s="166" t="e">
        <f t="shared" si="2"/>
        <v>#VALUE!</v>
      </c>
      <c r="AJ12" s="166" t="e">
        <f t="shared" si="2"/>
        <v>#VALUE!</v>
      </c>
      <c r="AK12" s="166" t="e">
        <f t="shared" si="2"/>
        <v>#VALUE!</v>
      </c>
      <c r="AL12" s="166" t="e">
        <f t="shared" si="2"/>
        <v>#VALUE!</v>
      </c>
      <c r="AM12" s="166" t="e">
        <f t="shared" si="2"/>
        <v>#VALUE!</v>
      </c>
      <c r="AN12" s="166" t="e">
        <f t="shared" si="2"/>
        <v>#VALUE!</v>
      </c>
      <c r="AO12" s="165" t="e">
        <f>DATEVALUE(CONCATENATE(Q$10,"/",$AO$9))</f>
        <v>#VALUE!</v>
      </c>
      <c r="AP12" s="166" t="e">
        <f t="shared" si="3"/>
        <v>#VALUE!</v>
      </c>
      <c r="AQ12" s="166" t="e">
        <f t="shared" si="3"/>
        <v>#VALUE!</v>
      </c>
      <c r="AR12" s="166" t="e">
        <f t="shared" si="3"/>
        <v>#VALUE!</v>
      </c>
      <c r="AS12" s="166" t="e">
        <f t="shared" si="3"/>
        <v>#VALUE!</v>
      </c>
      <c r="AT12" s="166" t="e">
        <f t="shared" si="3"/>
        <v>#VALUE!</v>
      </c>
      <c r="AU12" s="166" t="e">
        <f t="shared" si="3"/>
        <v>#VALUE!</v>
      </c>
      <c r="AV12" s="166" t="e">
        <f t="shared" si="3"/>
        <v>#VALUE!</v>
      </c>
      <c r="AW12" s="166" t="e">
        <f t="shared" si="3"/>
        <v>#VALUE!</v>
      </c>
      <c r="AX12" s="166" t="e">
        <f t="shared" si="3"/>
        <v>#VALUE!</v>
      </c>
      <c r="AY12" s="166" t="e">
        <f t="shared" si="3"/>
        <v>#VALUE!</v>
      </c>
      <c r="AZ12" s="167" t="e">
        <f t="shared" si="3"/>
        <v>#VALUE!</v>
      </c>
      <c r="BA12" s="145" t="e">
        <f t="shared" si="4"/>
        <v>#VALUE!</v>
      </c>
      <c r="BB12" s="145" t="e">
        <f t="shared" si="5"/>
        <v>#VALUE!</v>
      </c>
      <c r="BC12" s="145" t="e">
        <f t="shared" si="6"/>
        <v>#VALUE!</v>
      </c>
      <c r="BD12" s="145" t="e">
        <f t="shared" ref="BD12:BD54" si="11">MIN(12,MAX(0,AO$9*12+13-YEAR($C12)*12-MONTH($C12)))-MIN(12,MAX(0,AO$9*12+12-YEAR($D12)*12-MONTH($D12)))</f>
        <v>#VALUE!</v>
      </c>
      <c r="BE12" s="145">
        <f t="shared" si="7"/>
        <v>0</v>
      </c>
    </row>
    <row r="13" spans="1:64" ht="30">
      <c r="A13" s="157" t="s">
        <v>9</v>
      </c>
      <c r="B13" s="134" t="s">
        <v>373</v>
      </c>
      <c r="C13" s="158"/>
      <c r="D13" s="159"/>
      <c r="E13" s="160" t="e">
        <f t="shared" si="8"/>
        <v>#VALUE!</v>
      </c>
      <c r="F13" s="161" t="e">
        <f t="shared" si="0"/>
        <v>#VALUE!</v>
      </c>
      <c r="G13" s="161" t="e">
        <f t="shared" si="0"/>
        <v>#VALUE!</v>
      </c>
      <c r="H13" s="161" t="e">
        <f t="shared" si="0"/>
        <v>#VALUE!</v>
      </c>
      <c r="I13" s="161" t="e">
        <f t="shared" si="0"/>
        <v>#VALUE!</v>
      </c>
      <c r="J13" s="161" t="e">
        <f t="shared" si="0"/>
        <v>#VALUE!</v>
      </c>
      <c r="K13" s="161" t="e">
        <f t="shared" si="0"/>
        <v>#VALUE!</v>
      </c>
      <c r="L13" s="161" t="e">
        <f t="shared" si="0"/>
        <v>#VALUE!</v>
      </c>
      <c r="M13" s="161" t="e">
        <f t="shared" si="0"/>
        <v>#VALUE!</v>
      </c>
      <c r="N13" s="161" t="e">
        <f t="shared" si="0"/>
        <v>#VALUE!</v>
      </c>
      <c r="O13" s="161" t="e">
        <f t="shared" si="0"/>
        <v>#VALUE!</v>
      </c>
      <c r="P13" s="161" t="e">
        <f t="shared" si="0"/>
        <v>#VALUE!</v>
      </c>
      <c r="Q13" s="162" t="e">
        <f t="shared" si="9"/>
        <v>#VALUE!</v>
      </c>
      <c r="R13" s="163" t="e">
        <f t="shared" si="1"/>
        <v>#VALUE!</v>
      </c>
      <c r="S13" s="163" t="e">
        <f t="shared" si="1"/>
        <v>#VALUE!</v>
      </c>
      <c r="T13" s="163" t="e">
        <f t="shared" si="1"/>
        <v>#VALUE!</v>
      </c>
      <c r="U13" s="163" t="e">
        <f t="shared" si="1"/>
        <v>#VALUE!</v>
      </c>
      <c r="V13" s="163" t="e">
        <f t="shared" si="1"/>
        <v>#VALUE!</v>
      </c>
      <c r="W13" s="163" t="e">
        <f t="shared" si="1"/>
        <v>#VALUE!</v>
      </c>
      <c r="X13" s="163" t="e">
        <f t="shared" si="1"/>
        <v>#VALUE!</v>
      </c>
      <c r="Y13" s="163" t="e">
        <f t="shared" si="1"/>
        <v>#VALUE!</v>
      </c>
      <c r="Z13" s="163" t="e">
        <f t="shared" si="1"/>
        <v>#VALUE!</v>
      </c>
      <c r="AA13" s="163" t="e">
        <f t="shared" si="1"/>
        <v>#VALUE!</v>
      </c>
      <c r="AB13" s="164" t="e">
        <f t="shared" si="1"/>
        <v>#VALUE!</v>
      </c>
      <c r="AC13" s="165" t="e">
        <f t="shared" si="10"/>
        <v>#VALUE!</v>
      </c>
      <c r="AD13" s="166" t="e">
        <f t="shared" si="2"/>
        <v>#VALUE!</v>
      </c>
      <c r="AE13" s="166" t="e">
        <f t="shared" si="2"/>
        <v>#VALUE!</v>
      </c>
      <c r="AF13" s="166" t="e">
        <f t="shared" si="2"/>
        <v>#VALUE!</v>
      </c>
      <c r="AG13" s="166" t="e">
        <f t="shared" si="2"/>
        <v>#VALUE!</v>
      </c>
      <c r="AH13" s="166" t="e">
        <f t="shared" si="2"/>
        <v>#VALUE!</v>
      </c>
      <c r="AI13" s="166" t="e">
        <f t="shared" si="2"/>
        <v>#VALUE!</v>
      </c>
      <c r="AJ13" s="166" t="e">
        <f t="shared" si="2"/>
        <v>#VALUE!</v>
      </c>
      <c r="AK13" s="166" t="e">
        <f t="shared" si="2"/>
        <v>#VALUE!</v>
      </c>
      <c r="AL13" s="166" t="e">
        <f t="shared" si="2"/>
        <v>#VALUE!</v>
      </c>
      <c r="AM13" s="166" t="e">
        <f t="shared" si="2"/>
        <v>#VALUE!</v>
      </c>
      <c r="AN13" s="167" t="e">
        <f t="shared" si="2"/>
        <v>#VALUE!</v>
      </c>
      <c r="AO13" s="165" t="e">
        <f t="shared" ref="AO13:AZ47" si="12">DATEVALUE(CONCATENATE(Q$10,"/",$AO$9))</f>
        <v>#VALUE!</v>
      </c>
      <c r="AP13" s="166" t="e">
        <f t="shared" si="3"/>
        <v>#VALUE!</v>
      </c>
      <c r="AQ13" s="166" t="e">
        <f t="shared" si="3"/>
        <v>#VALUE!</v>
      </c>
      <c r="AR13" s="166" t="e">
        <f t="shared" si="3"/>
        <v>#VALUE!</v>
      </c>
      <c r="AS13" s="166" t="e">
        <f t="shared" si="3"/>
        <v>#VALUE!</v>
      </c>
      <c r="AT13" s="166" t="e">
        <f t="shared" si="3"/>
        <v>#VALUE!</v>
      </c>
      <c r="AU13" s="166" t="e">
        <f t="shared" si="3"/>
        <v>#VALUE!</v>
      </c>
      <c r="AV13" s="166" t="e">
        <f t="shared" si="3"/>
        <v>#VALUE!</v>
      </c>
      <c r="AW13" s="166" t="e">
        <f t="shared" si="3"/>
        <v>#VALUE!</v>
      </c>
      <c r="AX13" s="166" t="e">
        <f t="shared" si="3"/>
        <v>#VALUE!</v>
      </c>
      <c r="AY13" s="166" t="e">
        <f t="shared" si="3"/>
        <v>#VALUE!</v>
      </c>
      <c r="AZ13" s="167" t="e">
        <f t="shared" si="3"/>
        <v>#VALUE!</v>
      </c>
      <c r="BA13" s="145" t="e">
        <f t="shared" si="4"/>
        <v>#VALUE!</v>
      </c>
      <c r="BB13" s="145" t="e">
        <f t="shared" si="5"/>
        <v>#VALUE!</v>
      </c>
      <c r="BC13" s="145" t="e">
        <f t="shared" si="6"/>
        <v>#VALUE!</v>
      </c>
      <c r="BD13" s="145" t="e">
        <f t="shared" si="11"/>
        <v>#VALUE!</v>
      </c>
      <c r="BE13" s="145">
        <f t="shared" si="7"/>
        <v>0</v>
      </c>
      <c r="BF13" s="145"/>
      <c r="BG13" s="145"/>
      <c r="BH13" s="145"/>
      <c r="BI13" s="145"/>
      <c r="BJ13" s="145"/>
      <c r="BK13" s="145"/>
      <c r="BL13" s="145"/>
    </row>
    <row r="14" spans="1:64">
      <c r="A14" s="152" t="s">
        <v>120</v>
      </c>
      <c r="B14" s="134" t="s">
        <v>122</v>
      </c>
      <c r="C14" s="158"/>
      <c r="D14" s="159"/>
      <c r="E14" s="160" t="e">
        <f>DATEVALUE(CONCATENATE(E$10,"/",$E$9))</f>
        <v>#VALUE!</v>
      </c>
      <c r="F14" s="161" t="e">
        <f t="shared" si="0"/>
        <v>#VALUE!</v>
      </c>
      <c r="G14" s="161" t="e">
        <f t="shared" si="0"/>
        <v>#VALUE!</v>
      </c>
      <c r="H14" s="161" t="e">
        <f t="shared" si="0"/>
        <v>#VALUE!</v>
      </c>
      <c r="I14" s="161" t="e">
        <f t="shared" si="0"/>
        <v>#VALUE!</v>
      </c>
      <c r="J14" s="161" t="e">
        <f t="shared" si="0"/>
        <v>#VALUE!</v>
      </c>
      <c r="K14" s="161" t="e">
        <f t="shared" si="0"/>
        <v>#VALUE!</v>
      </c>
      <c r="L14" s="161" t="e">
        <f t="shared" si="0"/>
        <v>#VALUE!</v>
      </c>
      <c r="M14" s="161" t="e">
        <f t="shared" si="0"/>
        <v>#VALUE!</v>
      </c>
      <c r="N14" s="161" t="e">
        <f t="shared" si="0"/>
        <v>#VALUE!</v>
      </c>
      <c r="O14" s="161" t="e">
        <f t="shared" si="0"/>
        <v>#VALUE!</v>
      </c>
      <c r="P14" s="161" t="e">
        <f t="shared" si="0"/>
        <v>#VALUE!</v>
      </c>
      <c r="Q14" s="162" t="e">
        <f>DATEVALUE(CONCATENATE(E$10,"/",$Q$9))</f>
        <v>#VALUE!</v>
      </c>
      <c r="R14" s="163" t="e">
        <f t="shared" si="1"/>
        <v>#VALUE!</v>
      </c>
      <c r="S14" s="163" t="e">
        <f t="shared" si="1"/>
        <v>#VALUE!</v>
      </c>
      <c r="T14" s="163" t="e">
        <f t="shared" si="1"/>
        <v>#VALUE!</v>
      </c>
      <c r="U14" s="163" t="e">
        <f t="shared" si="1"/>
        <v>#VALUE!</v>
      </c>
      <c r="V14" s="163" t="e">
        <f t="shared" si="1"/>
        <v>#VALUE!</v>
      </c>
      <c r="W14" s="163" t="e">
        <f t="shared" si="1"/>
        <v>#VALUE!</v>
      </c>
      <c r="X14" s="163" t="e">
        <f t="shared" si="1"/>
        <v>#VALUE!</v>
      </c>
      <c r="Y14" s="163" t="e">
        <f t="shared" si="1"/>
        <v>#VALUE!</v>
      </c>
      <c r="Z14" s="163" t="e">
        <f t="shared" si="1"/>
        <v>#VALUE!</v>
      </c>
      <c r="AA14" s="163" t="e">
        <f t="shared" si="1"/>
        <v>#VALUE!</v>
      </c>
      <c r="AB14" s="164" t="e">
        <f t="shared" si="1"/>
        <v>#VALUE!</v>
      </c>
      <c r="AC14" s="165" t="e">
        <f>DATEVALUE(CONCATENATE(E$10,"/",$AC$9))</f>
        <v>#VALUE!</v>
      </c>
      <c r="AD14" s="166" t="e">
        <f t="shared" si="2"/>
        <v>#VALUE!</v>
      </c>
      <c r="AE14" s="166" t="e">
        <f t="shared" si="2"/>
        <v>#VALUE!</v>
      </c>
      <c r="AF14" s="166" t="e">
        <f t="shared" si="2"/>
        <v>#VALUE!</v>
      </c>
      <c r="AG14" s="166" t="e">
        <f t="shared" si="2"/>
        <v>#VALUE!</v>
      </c>
      <c r="AH14" s="166" t="e">
        <f t="shared" si="2"/>
        <v>#VALUE!</v>
      </c>
      <c r="AI14" s="166" t="e">
        <f t="shared" si="2"/>
        <v>#VALUE!</v>
      </c>
      <c r="AJ14" s="166" t="e">
        <f t="shared" si="2"/>
        <v>#VALUE!</v>
      </c>
      <c r="AK14" s="166" t="e">
        <f t="shared" si="2"/>
        <v>#VALUE!</v>
      </c>
      <c r="AL14" s="166" t="e">
        <f t="shared" si="2"/>
        <v>#VALUE!</v>
      </c>
      <c r="AM14" s="166" t="e">
        <f t="shared" si="2"/>
        <v>#VALUE!</v>
      </c>
      <c r="AN14" s="167" t="e">
        <f t="shared" si="2"/>
        <v>#VALUE!</v>
      </c>
      <c r="AO14" s="165" t="e">
        <f t="shared" si="12"/>
        <v>#VALUE!</v>
      </c>
      <c r="AP14" s="166" t="e">
        <f t="shared" si="3"/>
        <v>#VALUE!</v>
      </c>
      <c r="AQ14" s="166" t="e">
        <f t="shared" si="3"/>
        <v>#VALUE!</v>
      </c>
      <c r="AR14" s="166" t="e">
        <f t="shared" si="3"/>
        <v>#VALUE!</v>
      </c>
      <c r="AS14" s="166" t="e">
        <f t="shared" si="3"/>
        <v>#VALUE!</v>
      </c>
      <c r="AT14" s="166" t="e">
        <f t="shared" si="3"/>
        <v>#VALUE!</v>
      </c>
      <c r="AU14" s="166" t="e">
        <f t="shared" si="3"/>
        <v>#VALUE!</v>
      </c>
      <c r="AV14" s="166" t="e">
        <f t="shared" si="3"/>
        <v>#VALUE!</v>
      </c>
      <c r="AW14" s="166" t="e">
        <f t="shared" si="3"/>
        <v>#VALUE!</v>
      </c>
      <c r="AX14" s="166" t="e">
        <f t="shared" si="3"/>
        <v>#VALUE!</v>
      </c>
      <c r="AY14" s="166" t="e">
        <f t="shared" si="3"/>
        <v>#VALUE!</v>
      </c>
      <c r="AZ14" s="167" t="e">
        <f t="shared" si="3"/>
        <v>#VALUE!</v>
      </c>
      <c r="BA14" s="145" t="e">
        <f t="shared" si="4"/>
        <v>#VALUE!</v>
      </c>
      <c r="BB14" s="145" t="e">
        <f t="shared" si="5"/>
        <v>#VALUE!</v>
      </c>
      <c r="BC14" s="145" t="e">
        <f t="shared" si="6"/>
        <v>#VALUE!</v>
      </c>
      <c r="BD14" s="145" t="e">
        <f t="shared" si="11"/>
        <v>#VALUE!</v>
      </c>
      <c r="BE14" s="145">
        <f t="shared" si="7"/>
        <v>0</v>
      </c>
      <c r="BF14" s="145"/>
      <c r="BG14" s="145"/>
      <c r="BH14" s="145"/>
      <c r="BI14" s="145"/>
      <c r="BJ14" s="145"/>
      <c r="BK14" s="145"/>
      <c r="BL14" s="145"/>
    </row>
    <row r="15" spans="1:64">
      <c r="A15" s="152" t="s">
        <v>121</v>
      </c>
      <c r="B15" s="134" t="s">
        <v>71</v>
      </c>
      <c r="C15" s="158"/>
      <c r="D15" s="159"/>
      <c r="E15" s="160" t="e">
        <f t="shared" si="8"/>
        <v>#VALUE!</v>
      </c>
      <c r="F15" s="161" t="e">
        <f t="shared" si="0"/>
        <v>#VALUE!</v>
      </c>
      <c r="G15" s="161" t="e">
        <f t="shared" si="0"/>
        <v>#VALUE!</v>
      </c>
      <c r="H15" s="161" t="e">
        <f t="shared" si="0"/>
        <v>#VALUE!</v>
      </c>
      <c r="I15" s="161" t="e">
        <f t="shared" si="0"/>
        <v>#VALUE!</v>
      </c>
      <c r="J15" s="161" t="e">
        <f t="shared" si="0"/>
        <v>#VALUE!</v>
      </c>
      <c r="K15" s="161" t="e">
        <f t="shared" si="0"/>
        <v>#VALUE!</v>
      </c>
      <c r="L15" s="161" t="e">
        <f t="shared" si="0"/>
        <v>#VALUE!</v>
      </c>
      <c r="M15" s="161" t="e">
        <f t="shared" si="0"/>
        <v>#VALUE!</v>
      </c>
      <c r="N15" s="161" t="e">
        <f t="shared" si="0"/>
        <v>#VALUE!</v>
      </c>
      <c r="O15" s="161" t="e">
        <f t="shared" si="0"/>
        <v>#VALUE!</v>
      </c>
      <c r="P15" s="161" t="e">
        <f t="shared" si="0"/>
        <v>#VALUE!</v>
      </c>
      <c r="Q15" s="162" t="e">
        <f t="shared" ref="Q15" si="13">DATEVALUE(CONCATENATE(E$10,"/",$Q$9))</f>
        <v>#VALUE!</v>
      </c>
      <c r="R15" s="163" t="e">
        <f t="shared" si="1"/>
        <v>#VALUE!</v>
      </c>
      <c r="S15" s="163" t="e">
        <f t="shared" si="1"/>
        <v>#VALUE!</v>
      </c>
      <c r="T15" s="163" t="e">
        <f t="shared" si="1"/>
        <v>#VALUE!</v>
      </c>
      <c r="U15" s="163" t="e">
        <f t="shared" si="1"/>
        <v>#VALUE!</v>
      </c>
      <c r="V15" s="163" t="e">
        <f t="shared" si="1"/>
        <v>#VALUE!</v>
      </c>
      <c r="W15" s="163" t="e">
        <f t="shared" si="1"/>
        <v>#VALUE!</v>
      </c>
      <c r="X15" s="163" t="e">
        <f t="shared" si="1"/>
        <v>#VALUE!</v>
      </c>
      <c r="Y15" s="163" t="e">
        <f t="shared" si="1"/>
        <v>#VALUE!</v>
      </c>
      <c r="Z15" s="163" t="e">
        <f t="shared" si="1"/>
        <v>#VALUE!</v>
      </c>
      <c r="AA15" s="163" t="e">
        <f t="shared" si="1"/>
        <v>#VALUE!</v>
      </c>
      <c r="AB15" s="164" t="e">
        <f t="shared" si="1"/>
        <v>#VALUE!</v>
      </c>
      <c r="AC15" s="165" t="e">
        <f t="shared" ref="AC15" si="14">DATEVALUE(CONCATENATE(E$10,"/",$AC$9))</f>
        <v>#VALUE!</v>
      </c>
      <c r="AD15" s="166" t="e">
        <f t="shared" si="2"/>
        <v>#VALUE!</v>
      </c>
      <c r="AE15" s="166" t="e">
        <f t="shared" si="2"/>
        <v>#VALUE!</v>
      </c>
      <c r="AF15" s="166" t="e">
        <f t="shared" si="2"/>
        <v>#VALUE!</v>
      </c>
      <c r="AG15" s="166" t="e">
        <f t="shared" si="2"/>
        <v>#VALUE!</v>
      </c>
      <c r="AH15" s="166" t="e">
        <f t="shared" si="2"/>
        <v>#VALUE!</v>
      </c>
      <c r="AI15" s="166" t="e">
        <f t="shared" si="2"/>
        <v>#VALUE!</v>
      </c>
      <c r="AJ15" s="166" t="e">
        <f t="shared" si="2"/>
        <v>#VALUE!</v>
      </c>
      <c r="AK15" s="166" t="e">
        <f t="shared" si="2"/>
        <v>#VALUE!</v>
      </c>
      <c r="AL15" s="166" t="e">
        <f t="shared" si="2"/>
        <v>#VALUE!</v>
      </c>
      <c r="AM15" s="166" t="e">
        <f t="shared" si="2"/>
        <v>#VALUE!</v>
      </c>
      <c r="AN15" s="167" t="e">
        <f t="shared" si="2"/>
        <v>#VALUE!</v>
      </c>
      <c r="AO15" s="165" t="e">
        <f t="shared" si="12"/>
        <v>#VALUE!</v>
      </c>
      <c r="AP15" s="166" t="e">
        <f t="shared" si="3"/>
        <v>#VALUE!</v>
      </c>
      <c r="AQ15" s="166" t="e">
        <f t="shared" si="3"/>
        <v>#VALUE!</v>
      </c>
      <c r="AR15" s="166" t="e">
        <f t="shared" si="3"/>
        <v>#VALUE!</v>
      </c>
      <c r="AS15" s="166" t="e">
        <f t="shared" si="3"/>
        <v>#VALUE!</v>
      </c>
      <c r="AT15" s="166" t="e">
        <f t="shared" si="3"/>
        <v>#VALUE!</v>
      </c>
      <c r="AU15" s="166" t="e">
        <f t="shared" si="3"/>
        <v>#VALUE!</v>
      </c>
      <c r="AV15" s="166" t="e">
        <f t="shared" si="3"/>
        <v>#VALUE!</v>
      </c>
      <c r="AW15" s="166" t="e">
        <f t="shared" si="3"/>
        <v>#VALUE!</v>
      </c>
      <c r="AX15" s="166" t="e">
        <f t="shared" si="3"/>
        <v>#VALUE!</v>
      </c>
      <c r="AY15" s="166" t="e">
        <f t="shared" si="3"/>
        <v>#VALUE!</v>
      </c>
      <c r="AZ15" s="167" t="e">
        <f t="shared" si="3"/>
        <v>#VALUE!</v>
      </c>
      <c r="BA15" s="145" t="e">
        <f t="shared" si="4"/>
        <v>#VALUE!</v>
      </c>
      <c r="BB15" s="145" t="e">
        <f t="shared" si="5"/>
        <v>#VALUE!</v>
      </c>
      <c r="BC15" s="145" t="e">
        <f t="shared" si="6"/>
        <v>#VALUE!</v>
      </c>
      <c r="BD15" s="145" t="e">
        <f t="shared" si="11"/>
        <v>#VALUE!</v>
      </c>
      <c r="BE15" s="145">
        <f t="shared" si="7"/>
        <v>0</v>
      </c>
      <c r="BF15" s="145"/>
      <c r="BG15" s="145"/>
      <c r="BH15" s="145"/>
      <c r="BI15" s="145"/>
      <c r="BJ15" s="145"/>
      <c r="BK15" s="145"/>
      <c r="BL15" s="145"/>
    </row>
    <row r="16" spans="1:64">
      <c r="A16" s="157" t="s">
        <v>10</v>
      </c>
      <c r="B16" s="134" t="s">
        <v>123</v>
      </c>
      <c r="C16" s="158"/>
      <c r="D16" s="159"/>
      <c r="E16" s="160" t="e">
        <f t="shared" si="8"/>
        <v>#VALUE!</v>
      </c>
      <c r="F16" s="161" t="e">
        <f t="shared" si="0"/>
        <v>#VALUE!</v>
      </c>
      <c r="G16" s="161" t="e">
        <f t="shared" si="0"/>
        <v>#VALUE!</v>
      </c>
      <c r="H16" s="161" t="e">
        <f t="shared" si="0"/>
        <v>#VALUE!</v>
      </c>
      <c r="I16" s="161" t="e">
        <f t="shared" si="0"/>
        <v>#VALUE!</v>
      </c>
      <c r="J16" s="161" t="e">
        <f t="shared" si="0"/>
        <v>#VALUE!</v>
      </c>
      <c r="K16" s="161" t="e">
        <f t="shared" si="0"/>
        <v>#VALUE!</v>
      </c>
      <c r="L16" s="161" t="e">
        <f t="shared" si="0"/>
        <v>#VALUE!</v>
      </c>
      <c r="M16" s="161" t="e">
        <f t="shared" si="0"/>
        <v>#VALUE!</v>
      </c>
      <c r="N16" s="161" t="e">
        <f t="shared" si="0"/>
        <v>#VALUE!</v>
      </c>
      <c r="O16" s="161" t="e">
        <f t="shared" si="0"/>
        <v>#VALUE!</v>
      </c>
      <c r="P16" s="161" t="e">
        <f t="shared" si="0"/>
        <v>#VALUE!</v>
      </c>
      <c r="Q16" s="162" t="e">
        <f t="shared" si="9"/>
        <v>#VALUE!</v>
      </c>
      <c r="R16" s="163" t="e">
        <f t="shared" si="1"/>
        <v>#VALUE!</v>
      </c>
      <c r="S16" s="163" t="e">
        <f t="shared" si="1"/>
        <v>#VALUE!</v>
      </c>
      <c r="T16" s="163" t="e">
        <f t="shared" si="1"/>
        <v>#VALUE!</v>
      </c>
      <c r="U16" s="163" t="e">
        <f t="shared" si="1"/>
        <v>#VALUE!</v>
      </c>
      <c r="V16" s="163" t="e">
        <f t="shared" si="1"/>
        <v>#VALUE!</v>
      </c>
      <c r="W16" s="163" t="e">
        <f t="shared" si="1"/>
        <v>#VALUE!</v>
      </c>
      <c r="X16" s="163" t="e">
        <f t="shared" si="1"/>
        <v>#VALUE!</v>
      </c>
      <c r="Y16" s="163" t="e">
        <f t="shared" si="1"/>
        <v>#VALUE!</v>
      </c>
      <c r="Z16" s="163" t="e">
        <f t="shared" si="1"/>
        <v>#VALUE!</v>
      </c>
      <c r="AA16" s="163" t="e">
        <f t="shared" si="1"/>
        <v>#VALUE!</v>
      </c>
      <c r="AB16" s="164" t="e">
        <f t="shared" si="1"/>
        <v>#VALUE!</v>
      </c>
      <c r="AC16" s="165" t="e">
        <f t="shared" si="10"/>
        <v>#VALUE!</v>
      </c>
      <c r="AD16" s="166" t="e">
        <f t="shared" si="2"/>
        <v>#VALUE!</v>
      </c>
      <c r="AE16" s="166" t="e">
        <f t="shared" si="2"/>
        <v>#VALUE!</v>
      </c>
      <c r="AF16" s="166" t="e">
        <f t="shared" si="2"/>
        <v>#VALUE!</v>
      </c>
      <c r="AG16" s="166" t="e">
        <f t="shared" si="2"/>
        <v>#VALUE!</v>
      </c>
      <c r="AH16" s="166" t="e">
        <f t="shared" si="2"/>
        <v>#VALUE!</v>
      </c>
      <c r="AI16" s="166" t="e">
        <f t="shared" si="2"/>
        <v>#VALUE!</v>
      </c>
      <c r="AJ16" s="166" t="e">
        <f t="shared" si="2"/>
        <v>#VALUE!</v>
      </c>
      <c r="AK16" s="166" t="e">
        <f t="shared" si="2"/>
        <v>#VALUE!</v>
      </c>
      <c r="AL16" s="166" t="e">
        <f t="shared" si="2"/>
        <v>#VALUE!</v>
      </c>
      <c r="AM16" s="166" t="e">
        <f t="shared" si="2"/>
        <v>#VALUE!</v>
      </c>
      <c r="AN16" s="167" t="e">
        <f t="shared" si="2"/>
        <v>#VALUE!</v>
      </c>
      <c r="AO16" s="165" t="e">
        <f t="shared" si="12"/>
        <v>#VALUE!</v>
      </c>
      <c r="AP16" s="166" t="e">
        <f t="shared" si="3"/>
        <v>#VALUE!</v>
      </c>
      <c r="AQ16" s="166" t="e">
        <f t="shared" si="3"/>
        <v>#VALUE!</v>
      </c>
      <c r="AR16" s="166" t="e">
        <f t="shared" si="3"/>
        <v>#VALUE!</v>
      </c>
      <c r="AS16" s="166" t="e">
        <f t="shared" si="3"/>
        <v>#VALUE!</v>
      </c>
      <c r="AT16" s="166" t="e">
        <f t="shared" si="3"/>
        <v>#VALUE!</v>
      </c>
      <c r="AU16" s="166" t="e">
        <f t="shared" si="3"/>
        <v>#VALUE!</v>
      </c>
      <c r="AV16" s="166" t="e">
        <f t="shared" si="3"/>
        <v>#VALUE!</v>
      </c>
      <c r="AW16" s="166" t="e">
        <f t="shared" si="3"/>
        <v>#VALUE!</v>
      </c>
      <c r="AX16" s="166" t="e">
        <f t="shared" si="3"/>
        <v>#VALUE!</v>
      </c>
      <c r="AY16" s="166" t="e">
        <f t="shared" si="3"/>
        <v>#VALUE!</v>
      </c>
      <c r="AZ16" s="167" t="e">
        <f t="shared" si="3"/>
        <v>#VALUE!</v>
      </c>
      <c r="BA16" s="145" t="e">
        <f t="shared" si="4"/>
        <v>#VALUE!</v>
      </c>
      <c r="BB16" s="145" t="e">
        <f t="shared" si="5"/>
        <v>#VALUE!</v>
      </c>
      <c r="BC16" s="145" t="e">
        <f t="shared" si="6"/>
        <v>#VALUE!</v>
      </c>
      <c r="BD16" s="145" t="e">
        <f t="shared" si="11"/>
        <v>#VALUE!</v>
      </c>
      <c r="BE16" s="145">
        <f t="shared" si="7"/>
        <v>0</v>
      </c>
    </row>
    <row r="17" spans="1:57" ht="30">
      <c r="A17" s="157" t="s">
        <v>50</v>
      </c>
      <c r="B17" s="134" t="s">
        <v>391</v>
      </c>
      <c r="C17" s="158"/>
      <c r="D17" s="159"/>
      <c r="E17" s="160" t="e">
        <f t="shared" si="8"/>
        <v>#VALUE!</v>
      </c>
      <c r="F17" s="161" t="e">
        <f t="shared" si="0"/>
        <v>#VALUE!</v>
      </c>
      <c r="G17" s="161" t="e">
        <f t="shared" si="0"/>
        <v>#VALUE!</v>
      </c>
      <c r="H17" s="161" t="e">
        <f t="shared" si="0"/>
        <v>#VALUE!</v>
      </c>
      <c r="I17" s="161" t="e">
        <f t="shared" si="0"/>
        <v>#VALUE!</v>
      </c>
      <c r="J17" s="161" t="e">
        <f t="shared" si="0"/>
        <v>#VALUE!</v>
      </c>
      <c r="K17" s="161" t="e">
        <f t="shared" si="0"/>
        <v>#VALUE!</v>
      </c>
      <c r="L17" s="161" t="e">
        <f t="shared" si="0"/>
        <v>#VALUE!</v>
      </c>
      <c r="M17" s="161" t="e">
        <f t="shared" si="0"/>
        <v>#VALUE!</v>
      </c>
      <c r="N17" s="161" t="e">
        <f t="shared" si="0"/>
        <v>#VALUE!</v>
      </c>
      <c r="O17" s="161" t="e">
        <f t="shared" si="0"/>
        <v>#VALUE!</v>
      </c>
      <c r="P17" s="161" t="e">
        <f t="shared" si="0"/>
        <v>#VALUE!</v>
      </c>
      <c r="Q17" s="162" t="e">
        <f t="shared" si="9"/>
        <v>#VALUE!</v>
      </c>
      <c r="R17" s="163" t="e">
        <f t="shared" si="1"/>
        <v>#VALUE!</v>
      </c>
      <c r="S17" s="163" t="e">
        <f t="shared" si="1"/>
        <v>#VALUE!</v>
      </c>
      <c r="T17" s="163" t="e">
        <f t="shared" si="1"/>
        <v>#VALUE!</v>
      </c>
      <c r="U17" s="163" t="e">
        <f t="shared" si="1"/>
        <v>#VALUE!</v>
      </c>
      <c r="V17" s="163" t="e">
        <f t="shared" si="1"/>
        <v>#VALUE!</v>
      </c>
      <c r="W17" s="163" t="e">
        <f t="shared" si="1"/>
        <v>#VALUE!</v>
      </c>
      <c r="X17" s="163" t="e">
        <f t="shared" si="1"/>
        <v>#VALUE!</v>
      </c>
      <c r="Y17" s="163" t="e">
        <f t="shared" si="1"/>
        <v>#VALUE!</v>
      </c>
      <c r="Z17" s="163" t="e">
        <f t="shared" si="1"/>
        <v>#VALUE!</v>
      </c>
      <c r="AA17" s="163" t="e">
        <f t="shared" si="1"/>
        <v>#VALUE!</v>
      </c>
      <c r="AB17" s="164" t="e">
        <f t="shared" si="1"/>
        <v>#VALUE!</v>
      </c>
      <c r="AC17" s="165" t="e">
        <f t="shared" si="10"/>
        <v>#VALUE!</v>
      </c>
      <c r="AD17" s="166" t="e">
        <f t="shared" si="2"/>
        <v>#VALUE!</v>
      </c>
      <c r="AE17" s="166" t="e">
        <f t="shared" si="2"/>
        <v>#VALUE!</v>
      </c>
      <c r="AF17" s="166" t="e">
        <f t="shared" si="2"/>
        <v>#VALUE!</v>
      </c>
      <c r="AG17" s="166" t="e">
        <f t="shared" si="2"/>
        <v>#VALUE!</v>
      </c>
      <c r="AH17" s="166" t="e">
        <f t="shared" si="2"/>
        <v>#VALUE!</v>
      </c>
      <c r="AI17" s="166" t="e">
        <f t="shared" si="2"/>
        <v>#VALUE!</v>
      </c>
      <c r="AJ17" s="166" t="e">
        <f t="shared" si="2"/>
        <v>#VALUE!</v>
      </c>
      <c r="AK17" s="166" t="e">
        <f t="shared" si="2"/>
        <v>#VALUE!</v>
      </c>
      <c r="AL17" s="166" t="e">
        <f t="shared" si="2"/>
        <v>#VALUE!</v>
      </c>
      <c r="AM17" s="166" t="e">
        <f t="shared" si="2"/>
        <v>#VALUE!</v>
      </c>
      <c r="AN17" s="167" t="e">
        <f t="shared" si="2"/>
        <v>#VALUE!</v>
      </c>
      <c r="AO17" s="165" t="e">
        <f t="shared" si="12"/>
        <v>#VALUE!</v>
      </c>
      <c r="AP17" s="166" t="e">
        <f t="shared" si="3"/>
        <v>#VALUE!</v>
      </c>
      <c r="AQ17" s="166" t="e">
        <f t="shared" si="3"/>
        <v>#VALUE!</v>
      </c>
      <c r="AR17" s="166" t="e">
        <f t="shared" si="3"/>
        <v>#VALUE!</v>
      </c>
      <c r="AS17" s="166" t="e">
        <f t="shared" si="3"/>
        <v>#VALUE!</v>
      </c>
      <c r="AT17" s="166" t="e">
        <f t="shared" si="3"/>
        <v>#VALUE!</v>
      </c>
      <c r="AU17" s="166" t="e">
        <f t="shared" si="3"/>
        <v>#VALUE!</v>
      </c>
      <c r="AV17" s="166" t="e">
        <f t="shared" si="3"/>
        <v>#VALUE!</v>
      </c>
      <c r="AW17" s="166" t="e">
        <f t="shared" si="3"/>
        <v>#VALUE!</v>
      </c>
      <c r="AX17" s="166" t="e">
        <f t="shared" si="3"/>
        <v>#VALUE!</v>
      </c>
      <c r="AY17" s="166" t="e">
        <f t="shared" si="3"/>
        <v>#VALUE!</v>
      </c>
      <c r="AZ17" s="167" t="e">
        <f t="shared" si="3"/>
        <v>#VALUE!</v>
      </c>
      <c r="BA17" s="145" t="e">
        <f t="shared" si="4"/>
        <v>#VALUE!</v>
      </c>
      <c r="BB17" s="145" t="e">
        <f t="shared" si="5"/>
        <v>#VALUE!</v>
      </c>
      <c r="BC17" s="145" t="e">
        <f t="shared" si="6"/>
        <v>#VALUE!</v>
      </c>
      <c r="BD17" s="145" t="e">
        <f t="shared" si="11"/>
        <v>#VALUE!</v>
      </c>
      <c r="BE17" s="145">
        <f t="shared" si="7"/>
        <v>0</v>
      </c>
    </row>
    <row r="18" spans="1:57">
      <c r="A18" s="157" t="s">
        <v>11</v>
      </c>
      <c r="B18" s="134" t="s">
        <v>12</v>
      </c>
      <c r="C18" s="158"/>
      <c r="D18" s="159"/>
      <c r="E18" s="160" t="e">
        <f t="shared" si="8"/>
        <v>#VALUE!</v>
      </c>
      <c r="F18" s="161" t="e">
        <f t="shared" si="0"/>
        <v>#VALUE!</v>
      </c>
      <c r="G18" s="161" t="e">
        <f t="shared" si="0"/>
        <v>#VALUE!</v>
      </c>
      <c r="H18" s="161" t="e">
        <f t="shared" si="0"/>
        <v>#VALUE!</v>
      </c>
      <c r="I18" s="161" t="e">
        <f t="shared" si="0"/>
        <v>#VALUE!</v>
      </c>
      <c r="J18" s="161" t="e">
        <f t="shared" si="0"/>
        <v>#VALUE!</v>
      </c>
      <c r="K18" s="161" t="e">
        <f t="shared" si="0"/>
        <v>#VALUE!</v>
      </c>
      <c r="L18" s="161" t="e">
        <f t="shared" si="0"/>
        <v>#VALUE!</v>
      </c>
      <c r="M18" s="161" t="e">
        <f t="shared" si="0"/>
        <v>#VALUE!</v>
      </c>
      <c r="N18" s="161" t="e">
        <f t="shared" si="0"/>
        <v>#VALUE!</v>
      </c>
      <c r="O18" s="161" t="e">
        <f t="shared" si="0"/>
        <v>#VALUE!</v>
      </c>
      <c r="P18" s="161" t="e">
        <f t="shared" si="0"/>
        <v>#VALUE!</v>
      </c>
      <c r="Q18" s="162" t="e">
        <f t="shared" si="9"/>
        <v>#VALUE!</v>
      </c>
      <c r="R18" s="163" t="e">
        <f t="shared" si="1"/>
        <v>#VALUE!</v>
      </c>
      <c r="S18" s="163" t="e">
        <f t="shared" si="1"/>
        <v>#VALUE!</v>
      </c>
      <c r="T18" s="163" t="e">
        <f t="shared" si="1"/>
        <v>#VALUE!</v>
      </c>
      <c r="U18" s="163" t="e">
        <f t="shared" si="1"/>
        <v>#VALUE!</v>
      </c>
      <c r="V18" s="163" t="e">
        <f t="shared" si="1"/>
        <v>#VALUE!</v>
      </c>
      <c r="W18" s="163" t="e">
        <f t="shared" si="1"/>
        <v>#VALUE!</v>
      </c>
      <c r="X18" s="163" t="e">
        <f t="shared" si="1"/>
        <v>#VALUE!</v>
      </c>
      <c r="Y18" s="163" t="e">
        <f t="shared" si="1"/>
        <v>#VALUE!</v>
      </c>
      <c r="Z18" s="163" t="e">
        <f t="shared" si="1"/>
        <v>#VALUE!</v>
      </c>
      <c r="AA18" s="163" t="e">
        <f t="shared" si="1"/>
        <v>#VALUE!</v>
      </c>
      <c r="AB18" s="164" t="e">
        <f t="shared" si="1"/>
        <v>#VALUE!</v>
      </c>
      <c r="AC18" s="165" t="e">
        <f t="shared" si="10"/>
        <v>#VALUE!</v>
      </c>
      <c r="AD18" s="166" t="e">
        <f t="shared" si="2"/>
        <v>#VALUE!</v>
      </c>
      <c r="AE18" s="166" t="e">
        <f t="shared" si="2"/>
        <v>#VALUE!</v>
      </c>
      <c r="AF18" s="166" t="e">
        <f t="shared" si="2"/>
        <v>#VALUE!</v>
      </c>
      <c r="AG18" s="166" t="e">
        <f t="shared" si="2"/>
        <v>#VALUE!</v>
      </c>
      <c r="AH18" s="166" t="e">
        <f t="shared" si="2"/>
        <v>#VALUE!</v>
      </c>
      <c r="AI18" s="166" t="e">
        <f t="shared" si="2"/>
        <v>#VALUE!</v>
      </c>
      <c r="AJ18" s="166" t="e">
        <f t="shared" si="2"/>
        <v>#VALUE!</v>
      </c>
      <c r="AK18" s="166" t="e">
        <f t="shared" si="2"/>
        <v>#VALUE!</v>
      </c>
      <c r="AL18" s="166" t="e">
        <f t="shared" si="2"/>
        <v>#VALUE!</v>
      </c>
      <c r="AM18" s="166" t="e">
        <f t="shared" si="2"/>
        <v>#VALUE!</v>
      </c>
      <c r="AN18" s="167" t="e">
        <f t="shared" si="2"/>
        <v>#VALUE!</v>
      </c>
      <c r="AO18" s="165" t="e">
        <f t="shared" si="12"/>
        <v>#VALUE!</v>
      </c>
      <c r="AP18" s="166" t="e">
        <f t="shared" si="3"/>
        <v>#VALUE!</v>
      </c>
      <c r="AQ18" s="166" t="e">
        <f t="shared" si="3"/>
        <v>#VALUE!</v>
      </c>
      <c r="AR18" s="166" t="e">
        <f t="shared" si="3"/>
        <v>#VALUE!</v>
      </c>
      <c r="AS18" s="166" t="e">
        <f t="shared" si="3"/>
        <v>#VALUE!</v>
      </c>
      <c r="AT18" s="166" t="e">
        <f t="shared" si="3"/>
        <v>#VALUE!</v>
      </c>
      <c r="AU18" s="166" t="e">
        <f t="shared" si="3"/>
        <v>#VALUE!</v>
      </c>
      <c r="AV18" s="166" t="e">
        <f t="shared" si="3"/>
        <v>#VALUE!</v>
      </c>
      <c r="AW18" s="166" t="e">
        <f t="shared" si="3"/>
        <v>#VALUE!</v>
      </c>
      <c r="AX18" s="166" t="e">
        <f t="shared" si="3"/>
        <v>#VALUE!</v>
      </c>
      <c r="AY18" s="166" t="e">
        <f t="shared" si="3"/>
        <v>#VALUE!</v>
      </c>
      <c r="AZ18" s="167" t="e">
        <f t="shared" si="3"/>
        <v>#VALUE!</v>
      </c>
      <c r="BA18" s="145" t="e">
        <f t="shared" si="4"/>
        <v>#VALUE!</v>
      </c>
      <c r="BB18" s="145" t="e">
        <f t="shared" si="5"/>
        <v>#VALUE!</v>
      </c>
      <c r="BC18" s="145" t="e">
        <f t="shared" si="6"/>
        <v>#VALUE!</v>
      </c>
      <c r="BD18" s="145" t="e">
        <f t="shared" si="11"/>
        <v>#VALUE!</v>
      </c>
      <c r="BE18" s="145">
        <f t="shared" si="7"/>
        <v>0</v>
      </c>
    </row>
    <row r="19" spans="1:57">
      <c r="A19" s="157" t="s">
        <v>13</v>
      </c>
      <c r="B19" s="134" t="s">
        <v>276</v>
      </c>
      <c r="C19" s="158"/>
      <c r="D19" s="159"/>
      <c r="E19" s="160" t="e">
        <f t="shared" si="8"/>
        <v>#VALUE!</v>
      </c>
      <c r="F19" s="161" t="e">
        <f t="shared" si="0"/>
        <v>#VALUE!</v>
      </c>
      <c r="G19" s="161" t="e">
        <f t="shared" si="0"/>
        <v>#VALUE!</v>
      </c>
      <c r="H19" s="161" t="e">
        <f t="shared" si="0"/>
        <v>#VALUE!</v>
      </c>
      <c r="I19" s="161" t="e">
        <f t="shared" si="0"/>
        <v>#VALUE!</v>
      </c>
      <c r="J19" s="161" t="e">
        <f t="shared" si="0"/>
        <v>#VALUE!</v>
      </c>
      <c r="K19" s="161" t="e">
        <f t="shared" si="0"/>
        <v>#VALUE!</v>
      </c>
      <c r="L19" s="161" t="e">
        <f t="shared" si="0"/>
        <v>#VALUE!</v>
      </c>
      <c r="M19" s="161" t="e">
        <f t="shared" si="0"/>
        <v>#VALUE!</v>
      </c>
      <c r="N19" s="161" t="e">
        <f t="shared" si="0"/>
        <v>#VALUE!</v>
      </c>
      <c r="O19" s="161" t="e">
        <f t="shared" si="0"/>
        <v>#VALUE!</v>
      </c>
      <c r="P19" s="161" t="e">
        <f t="shared" si="0"/>
        <v>#VALUE!</v>
      </c>
      <c r="Q19" s="162" t="e">
        <f t="shared" si="9"/>
        <v>#VALUE!</v>
      </c>
      <c r="R19" s="163" t="e">
        <f t="shared" si="1"/>
        <v>#VALUE!</v>
      </c>
      <c r="S19" s="163" t="e">
        <f t="shared" si="1"/>
        <v>#VALUE!</v>
      </c>
      <c r="T19" s="163" t="e">
        <f t="shared" si="1"/>
        <v>#VALUE!</v>
      </c>
      <c r="U19" s="163" t="e">
        <f t="shared" si="1"/>
        <v>#VALUE!</v>
      </c>
      <c r="V19" s="163" t="e">
        <f t="shared" si="1"/>
        <v>#VALUE!</v>
      </c>
      <c r="W19" s="163" t="e">
        <f t="shared" si="1"/>
        <v>#VALUE!</v>
      </c>
      <c r="X19" s="163" t="e">
        <f t="shared" si="1"/>
        <v>#VALUE!</v>
      </c>
      <c r="Y19" s="163" t="e">
        <f t="shared" si="1"/>
        <v>#VALUE!</v>
      </c>
      <c r="Z19" s="163" t="e">
        <f t="shared" si="1"/>
        <v>#VALUE!</v>
      </c>
      <c r="AA19" s="163" t="e">
        <f t="shared" si="1"/>
        <v>#VALUE!</v>
      </c>
      <c r="AB19" s="164" t="e">
        <f t="shared" si="1"/>
        <v>#VALUE!</v>
      </c>
      <c r="AC19" s="165" t="e">
        <f t="shared" si="10"/>
        <v>#VALUE!</v>
      </c>
      <c r="AD19" s="166" t="e">
        <f t="shared" si="2"/>
        <v>#VALUE!</v>
      </c>
      <c r="AE19" s="166" t="e">
        <f t="shared" si="2"/>
        <v>#VALUE!</v>
      </c>
      <c r="AF19" s="166" t="e">
        <f t="shared" si="2"/>
        <v>#VALUE!</v>
      </c>
      <c r="AG19" s="166" t="e">
        <f t="shared" si="2"/>
        <v>#VALUE!</v>
      </c>
      <c r="AH19" s="166" t="e">
        <f t="shared" si="2"/>
        <v>#VALUE!</v>
      </c>
      <c r="AI19" s="166" t="e">
        <f t="shared" si="2"/>
        <v>#VALUE!</v>
      </c>
      <c r="AJ19" s="166" t="e">
        <f t="shared" si="2"/>
        <v>#VALUE!</v>
      </c>
      <c r="AK19" s="166" t="e">
        <f t="shared" si="2"/>
        <v>#VALUE!</v>
      </c>
      <c r="AL19" s="166" t="e">
        <f t="shared" si="2"/>
        <v>#VALUE!</v>
      </c>
      <c r="AM19" s="166" t="e">
        <f t="shared" si="2"/>
        <v>#VALUE!</v>
      </c>
      <c r="AN19" s="167" t="e">
        <f t="shared" si="2"/>
        <v>#VALUE!</v>
      </c>
      <c r="AO19" s="165" t="e">
        <f t="shared" si="12"/>
        <v>#VALUE!</v>
      </c>
      <c r="AP19" s="166" t="e">
        <f t="shared" si="3"/>
        <v>#VALUE!</v>
      </c>
      <c r="AQ19" s="166" t="e">
        <f t="shared" si="3"/>
        <v>#VALUE!</v>
      </c>
      <c r="AR19" s="166" t="e">
        <f t="shared" si="3"/>
        <v>#VALUE!</v>
      </c>
      <c r="AS19" s="166" t="e">
        <f t="shared" si="3"/>
        <v>#VALUE!</v>
      </c>
      <c r="AT19" s="166" t="e">
        <f t="shared" si="3"/>
        <v>#VALUE!</v>
      </c>
      <c r="AU19" s="166" t="e">
        <f t="shared" si="3"/>
        <v>#VALUE!</v>
      </c>
      <c r="AV19" s="166" t="e">
        <f t="shared" si="3"/>
        <v>#VALUE!</v>
      </c>
      <c r="AW19" s="166" t="e">
        <f t="shared" si="3"/>
        <v>#VALUE!</v>
      </c>
      <c r="AX19" s="166" t="e">
        <f t="shared" si="3"/>
        <v>#VALUE!</v>
      </c>
      <c r="AY19" s="166" t="e">
        <f t="shared" si="3"/>
        <v>#VALUE!</v>
      </c>
      <c r="AZ19" s="167" t="e">
        <f t="shared" si="3"/>
        <v>#VALUE!</v>
      </c>
      <c r="BA19" s="145" t="e">
        <f t="shared" si="4"/>
        <v>#VALUE!</v>
      </c>
      <c r="BB19" s="145" t="e">
        <f t="shared" si="5"/>
        <v>#VALUE!</v>
      </c>
      <c r="BC19" s="145" t="e">
        <f t="shared" si="6"/>
        <v>#VALUE!</v>
      </c>
      <c r="BD19" s="145" t="e">
        <f t="shared" si="11"/>
        <v>#VALUE!</v>
      </c>
      <c r="BE19" s="145">
        <f t="shared" si="7"/>
        <v>0</v>
      </c>
    </row>
    <row r="20" spans="1:57">
      <c r="A20" s="157" t="s">
        <v>15</v>
      </c>
      <c r="B20" s="134" t="s">
        <v>16</v>
      </c>
      <c r="C20" s="158"/>
      <c r="D20" s="159"/>
      <c r="E20" s="160" t="e">
        <f t="shared" si="8"/>
        <v>#VALUE!</v>
      </c>
      <c r="F20" s="161" t="e">
        <f t="shared" si="0"/>
        <v>#VALUE!</v>
      </c>
      <c r="G20" s="161" t="e">
        <f t="shared" si="0"/>
        <v>#VALUE!</v>
      </c>
      <c r="H20" s="161" t="e">
        <f t="shared" si="0"/>
        <v>#VALUE!</v>
      </c>
      <c r="I20" s="161" t="e">
        <f t="shared" si="0"/>
        <v>#VALUE!</v>
      </c>
      <c r="J20" s="161" t="e">
        <f t="shared" si="0"/>
        <v>#VALUE!</v>
      </c>
      <c r="K20" s="161" t="e">
        <f t="shared" si="0"/>
        <v>#VALUE!</v>
      </c>
      <c r="L20" s="161" t="e">
        <f t="shared" si="0"/>
        <v>#VALUE!</v>
      </c>
      <c r="M20" s="161" t="e">
        <f t="shared" si="0"/>
        <v>#VALUE!</v>
      </c>
      <c r="N20" s="161" t="e">
        <f t="shared" si="0"/>
        <v>#VALUE!</v>
      </c>
      <c r="O20" s="161" t="e">
        <f t="shared" si="0"/>
        <v>#VALUE!</v>
      </c>
      <c r="P20" s="161" t="e">
        <f t="shared" si="0"/>
        <v>#VALUE!</v>
      </c>
      <c r="Q20" s="162" t="e">
        <f t="shared" si="9"/>
        <v>#VALUE!</v>
      </c>
      <c r="R20" s="163" t="e">
        <f t="shared" si="1"/>
        <v>#VALUE!</v>
      </c>
      <c r="S20" s="163" t="e">
        <f t="shared" si="1"/>
        <v>#VALUE!</v>
      </c>
      <c r="T20" s="163" t="e">
        <f t="shared" si="1"/>
        <v>#VALUE!</v>
      </c>
      <c r="U20" s="163" t="e">
        <f t="shared" si="1"/>
        <v>#VALUE!</v>
      </c>
      <c r="V20" s="163" t="e">
        <f t="shared" si="1"/>
        <v>#VALUE!</v>
      </c>
      <c r="W20" s="163" t="e">
        <f t="shared" si="1"/>
        <v>#VALUE!</v>
      </c>
      <c r="X20" s="163" t="e">
        <f t="shared" si="1"/>
        <v>#VALUE!</v>
      </c>
      <c r="Y20" s="163" t="e">
        <f t="shared" si="1"/>
        <v>#VALUE!</v>
      </c>
      <c r="Z20" s="163" t="e">
        <f t="shared" si="1"/>
        <v>#VALUE!</v>
      </c>
      <c r="AA20" s="163" t="e">
        <f t="shared" si="1"/>
        <v>#VALUE!</v>
      </c>
      <c r="AB20" s="164" t="e">
        <f t="shared" si="1"/>
        <v>#VALUE!</v>
      </c>
      <c r="AC20" s="165" t="e">
        <f t="shared" si="10"/>
        <v>#VALUE!</v>
      </c>
      <c r="AD20" s="166" t="e">
        <f t="shared" si="2"/>
        <v>#VALUE!</v>
      </c>
      <c r="AE20" s="166" t="e">
        <f t="shared" si="2"/>
        <v>#VALUE!</v>
      </c>
      <c r="AF20" s="166" t="e">
        <f t="shared" si="2"/>
        <v>#VALUE!</v>
      </c>
      <c r="AG20" s="166" t="e">
        <f t="shared" si="2"/>
        <v>#VALUE!</v>
      </c>
      <c r="AH20" s="166" t="e">
        <f t="shared" si="2"/>
        <v>#VALUE!</v>
      </c>
      <c r="AI20" s="166" t="e">
        <f t="shared" si="2"/>
        <v>#VALUE!</v>
      </c>
      <c r="AJ20" s="166" t="e">
        <f t="shared" si="2"/>
        <v>#VALUE!</v>
      </c>
      <c r="AK20" s="166" t="e">
        <f t="shared" si="2"/>
        <v>#VALUE!</v>
      </c>
      <c r="AL20" s="166" t="e">
        <f t="shared" si="2"/>
        <v>#VALUE!</v>
      </c>
      <c r="AM20" s="166" t="e">
        <f t="shared" si="2"/>
        <v>#VALUE!</v>
      </c>
      <c r="AN20" s="167" t="e">
        <f t="shared" si="2"/>
        <v>#VALUE!</v>
      </c>
      <c r="AO20" s="165" t="e">
        <f t="shared" si="12"/>
        <v>#VALUE!</v>
      </c>
      <c r="AP20" s="166" t="e">
        <f t="shared" si="3"/>
        <v>#VALUE!</v>
      </c>
      <c r="AQ20" s="166" t="e">
        <f t="shared" si="3"/>
        <v>#VALUE!</v>
      </c>
      <c r="AR20" s="166" t="e">
        <f t="shared" si="3"/>
        <v>#VALUE!</v>
      </c>
      <c r="AS20" s="166" t="e">
        <f t="shared" si="3"/>
        <v>#VALUE!</v>
      </c>
      <c r="AT20" s="166" t="e">
        <f t="shared" si="3"/>
        <v>#VALUE!</v>
      </c>
      <c r="AU20" s="166" t="e">
        <f t="shared" si="3"/>
        <v>#VALUE!</v>
      </c>
      <c r="AV20" s="166" t="e">
        <f t="shared" si="3"/>
        <v>#VALUE!</v>
      </c>
      <c r="AW20" s="166" t="e">
        <f t="shared" si="3"/>
        <v>#VALUE!</v>
      </c>
      <c r="AX20" s="166" t="e">
        <f t="shared" si="3"/>
        <v>#VALUE!</v>
      </c>
      <c r="AY20" s="166" t="e">
        <f t="shared" si="3"/>
        <v>#VALUE!</v>
      </c>
      <c r="AZ20" s="167" t="e">
        <f t="shared" si="3"/>
        <v>#VALUE!</v>
      </c>
      <c r="BA20" s="145" t="e">
        <f t="shared" si="4"/>
        <v>#VALUE!</v>
      </c>
      <c r="BB20" s="145" t="e">
        <f t="shared" si="5"/>
        <v>#VALUE!</v>
      </c>
      <c r="BC20" s="145" t="e">
        <f t="shared" si="6"/>
        <v>#VALUE!</v>
      </c>
      <c r="BD20" s="145" t="e">
        <f t="shared" si="11"/>
        <v>#VALUE!</v>
      </c>
      <c r="BE20" s="145">
        <f t="shared" si="7"/>
        <v>0</v>
      </c>
    </row>
    <row r="21" spans="1:57" ht="30">
      <c r="A21" s="157" t="s">
        <v>17</v>
      </c>
      <c r="B21" s="134" t="s">
        <v>415</v>
      </c>
      <c r="C21" s="158"/>
      <c r="D21" s="159"/>
      <c r="E21" s="160" t="e">
        <f t="shared" si="8"/>
        <v>#VALUE!</v>
      </c>
      <c r="F21" s="161" t="e">
        <f t="shared" si="0"/>
        <v>#VALUE!</v>
      </c>
      <c r="G21" s="161" t="e">
        <f t="shared" si="0"/>
        <v>#VALUE!</v>
      </c>
      <c r="H21" s="161" t="e">
        <f t="shared" si="0"/>
        <v>#VALUE!</v>
      </c>
      <c r="I21" s="161" t="e">
        <f t="shared" si="0"/>
        <v>#VALUE!</v>
      </c>
      <c r="J21" s="161" t="e">
        <f t="shared" si="0"/>
        <v>#VALUE!</v>
      </c>
      <c r="K21" s="161" t="e">
        <f t="shared" si="0"/>
        <v>#VALUE!</v>
      </c>
      <c r="L21" s="161" t="e">
        <f t="shared" si="0"/>
        <v>#VALUE!</v>
      </c>
      <c r="M21" s="161" t="e">
        <f t="shared" si="0"/>
        <v>#VALUE!</v>
      </c>
      <c r="N21" s="161" t="e">
        <f t="shared" si="0"/>
        <v>#VALUE!</v>
      </c>
      <c r="O21" s="161" t="e">
        <f t="shared" si="0"/>
        <v>#VALUE!</v>
      </c>
      <c r="P21" s="161" t="e">
        <f t="shared" si="0"/>
        <v>#VALUE!</v>
      </c>
      <c r="Q21" s="162" t="e">
        <f t="shared" si="9"/>
        <v>#VALUE!</v>
      </c>
      <c r="R21" s="163" t="e">
        <f t="shared" si="1"/>
        <v>#VALUE!</v>
      </c>
      <c r="S21" s="163" t="e">
        <f t="shared" si="1"/>
        <v>#VALUE!</v>
      </c>
      <c r="T21" s="163" t="e">
        <f t="shared" si="1"/>
        <v>#VALUE!</v>
      </c>
      <c r="U21" s="163" t="e">
        <f t="shared" si="1"/>
        <v>#VALUE!</v>
      </c>
      <c r="V21" s="163" t="e">
        <f t="shared" si="1"/>
        <v>#VALUE!</v>
      </c>
      <c r="W21" s="163" t="e">
        <f t="shared" si="1"/>
        <v>#VALUE!</v>
      </c>
      <c r="X21" s="163" t="e">
        <f t="shared" si="1"/>
        <v>#VALUE!</v>
      </c>
      <c r="Y21" s="163" t="e">
        <f t="shared" si="1"/>
        <v>#VALUE!</v>
      </c>
      <c r="Z21" s="163" t="e">
        <f t="shared" si="1"/>
        <v>#VALUE!</v>
      </c>
      <c r="AA21" s="163" t="e">
        <f t="shared" si="1"/>
        <v>#VALUE!</v>
      </c>
      <c r="AB21" s="164" t="e">
        <f t="shared" si="1"/>
        <v>#VALUE!</v>
      </c>
      <c r="AC21" s="165" t="e">
        <f t="shared" si="10"/>
        <v>#VALUE!</v>
      </c>
      <c r="AD21" s="166" t="e">
        <f t="shared" si="2"/>
        <v>#VALUE!</v>
      </c>
      <c r="AE21" s="166" t="e">
        <f t="shared" si="2"/>
        <v>#VALUE!</v>
      </c>
      <c r="AF21" s="166" t="e">
        <f t="shared" si="2"/>
        <v>#VALUE!</v>
      </c>
      <c r="AG21" s="166" t="e">
        <f t="shared" si="2"/>
        <v>#VALUE!</v>
      </c>
      <c r="AH21" s="166" t="e">
        <f t="shared" si="2"/>
        <v>#VALUE!</v>
      </c>
      <c r="AI21" s="166" t="e">
        <f t="shared" si="2"/>
        <v>#VALUE!</v>
      </c>
      <c r="AJ21" s="166" t="e">
        <f t="shared" si="2"/>
        <v>#VALUE!</v>
      </c>
      <c r="AK21" s="166" t="e">
        <f t="shared" si="2"/>
        <v>#VALUE!</v>
      </c>
      <c r="AL21" s="166" t="e">
        <f t="shared" si="2"/>
        <v>#VALUE!</v>
      </c>
      <c r="AM21" s="166" t="e">
        <f t="shared" si="2"/>
        <v>#VALUE!</v>
      </c>
      <c r="AN21" s="167" t="e">
        <f t="shared" si="2"/>
        <v>#VALUE!</v>
      </c>
      <c r="AO21" s="165" t="e">
        <f t="shared" si="12"/>
        <v>#VALUE!</v>
      </c>
      <c r="AP21" s="166" t="e">
        <f t="shared" si="3"/>
        <v>#VALUE!</v>
      </c>
      <c r="AQ21" s="166" t="e">
        <f t="shared" si="3"/>
        <v>#VALUE!</v>
      </c>
      <c r="AR21" s="166" t="e">
        <f t="shared" si="3"/>
        <v>#VALUE!</v>
      </c>
      <c r="AS21" s="166" t="e">
        <f t="shared" si="3"/>
        <v>#VALUE!</v>
      </c>
      <c r="AT21" s="166" t="e">
        <f t="shared" si="3"/>
        <v>#VALUE!</v>
      </c>
      <c r="AU21" s="166" t="e">
        <f t="shared" si="3"/>
        <v>#VALUE!</v>
      </c>
      <c r="AV21" s="166" t="e">
        <f t="shared" si="3"/>
        <v>#VALUE!</v>
      </c>
      <c r="AW21" s="166" t="e">
        <f t="shared" si="3"/>
        <v>#VALUE!</v>
      </c>
      <c r="AX21" s="166" t="e">
        <f t="shared" si="3"/>
        <v>#VALUE!</v>
      </c>
      <c r="AY21" s="166" t="e">
        <f t="shared" si="3"/>
        <v>#VALUE!</v>
      </c>
      <c r="AZ21" s="167" t="e">
        <f t="shared" si="3"/>
        <v>#VALUE!</v>
      </c>
      <c r="BA21" s="145" t="e">
        <f t="shared" si="4"/>
        <v>#VALUE!</v>
      </c>
      <c r="BB21" s="145" t="e">
        <f t="shared" si="5"/>
        <v>#VALUE!</v>
      </c>
      <c r="BC21" s="145" t="e">
        <f t="shared" si="6"/>
        <v>#VALUE!</v>
      </c>
      <c r="BD21" s="145" t="e">
        <f t="shared" si="11"/>
        <v>#VALUE!</v>
      </c>
      <c r="BE21" s="145">
        <f t="shared" si="7"/>
        <v>0</v>
      </c>
    </row>
    <row r="22" spans="1:57" ht="45">
      <c r="A22" s="157" t="s">
        <v>20</v>
      </c>
      <c r="B22" s="134" t="s">
        <v>143</v>
      </c>
      <c r="C22" s="158"/>
      <c r="D22" s="159"/>
      <c r="E22" s="160" t="e">
        <f t="shared" si="8"/>
        <v>#VALUE!</v>
      </c>
      <c r="F22" s="161" t="e">
        <f t="shared" si="0"/>
        <v>#VALUE!</v>
      </c>
      <c r="G22" s="161" t="e">
        <f t="shared" si="0"/>
        <v>#VALUE!</v>
      </c>
      <c r="H22" s="161" t="e">
        <f t="shared" si="0"/>
        <v>#VALUE!</v>
      </c>
      <c r="I22" s="161" t="e">
        <f t="shared" si="0"/>
        <v>#VALUE!</v>
      </c>
      <c r="J22" s="161" t="e">
        <f t="shared" si="0"/>
        <v>#VALUE!</v>
      </c>
      <c r="K22" s="161" t="e">
        <f t="shared" si="0"/>
        <v>#VALUE!</v>
      </c>
      <c r="L22" s="161" t="e">
        <f t="shared" si="0"/>
        <v>#VALUE!</v>
      </c>
      <c r="M22" s="161" t="e">
        <f t="shared" si="0"/>
        <v>#VALUE!</v>
      </c>
      <c r="N22" s="161" t="e">
        <f t="shared" si="0"/>
        <v>#VALUE!</v>
      </c>
      <c r="O22" s="161" t="e">
        <f t="shared" si="0"/>
        <v>#VALUE!</v>
      </c>
      <c r="P22" s="161" t="e">
        <f t="shared" si="0"/>
        <v>#VALUE!</v>
      </c>
      <c r="Q22" s="162" t="e">
        <f t="shared" si="9"/>
        <v>#VALUE!</v>
      </c>
      <c r="R22" s="163" t="e">
        <f t="shared" si="1"/>
        <v>#VALUE!</v>
      </c>
      <c r="S22" s="163" t="e">
        <f t="shared" si="1"/>
        <v>#VALUE!</v>
      </c>
      <c r="T22" s="163" t="e">
        <f t="shared" si="1"/>
        <v>#VALUE!</v>
      </c>
      <c r="U22" s="163" t="e">
        <f t="shared" si="1"/>
        <v>#VALUE!</v>
      </c>
      <c r="V22" s="163" t="e">
        <f t="shared" si="1"/>
        <v>#VALUE!</v>
      </c>
      <c r="W22" s="163" t="e">
        <f t="shared" si="1"/>
        <v>#VALUE!</v>
      </c>
      <c r="X22" s="163" t="e">
        <f t="shared" si="1"/>
        <v>#VALUE!</v>
      </c>
      <c r="Y22" s="163" t="e">
        <f t="shared" si="1"/>
        <v>#VALUE!</v>
      </c>
      <c r="Z22" s="163" t="e">
        <f t="shared" si="1"/>
        <v>#VALUE!</v>
      </c>
      <c r="AA22" s="163" t="e">
        <f t="shared" si="1"/>
        <v>#VALUE!</v>
      </c>
      <c r="AB22" s="164" t="e">
        <f t="shared" si="1"/>
        <v>#VALUE!</v>
      </c>
      <c r="AC22" s="165" t="e">
        <f t="shared" si="10"/>
        <v>#VALUE!</v>
      </c>
      <c r="AD22" s="166" t="e">
        <f t="shared" si="2"/>
        <v>#VALUE!</v>
      </c>
      <c r="AE22" s="166" t="e">
        <f t="shared" si="2"/>
        <v>#VALUE!</v>
      </c>
      <c r="AF22" s="166" t="e">
        <f t="shared" si="2"/>
        <v>#VALUE!</v>
      </c>
      <c r="AG22" s="166" t="e">
        <f t="shared" si="2"/>
        <v>#VALUE!</v>
      </c>
      <c r="AH22" s="166" t="e">
        <f t="shared" si="2"/>
        <v>#VALUE!</v>
      </c>
      <c r="AI22" s="166" t="e">
        <f t="shared" si="2"/>
        <v>#VALUE!</v>
      </c>
      <c r="AJ22" s="166" t="e">
        <f t="shared" si="2"/>
        <v>#VALUE!</v>
      </c>
      <c r="AK22" s="166" t="e">
        <f t="shared" si="2"/>
        <v>#VALUE!</v>
      </c>
      <c r="AL22" s="166" t="e">
        <f t="shared" si="2"/>
        <v>#VALUE!</v>
      </c>
      <c r="AM22" s="166" t="e">
        <f t="shared" si="2"/>
        <v>#VALUE!</v>
      </c>
      <c r="AN22" s="167" t="e">
        <f t="shared" si="2"/>
        <v>#VALUE!</v>
      </c>
      <c r="AO22" s="165" t="e">
        <f t="shared" si="12"/>
        <v>#VALUE!</v>
      </c>
      <c r="AP22" s="166" t="e">
        <f t="shared" si="3"/>
        <v>#VALUE!</v>
      </c>
      <c r="AQ22" s="166" t="e">
        <f t="shared" si="3"/>
        <v>#VALUE!</v>
      </c>
      <c r="AR22" s="166" t="e">
        <f t="shared" si="3"/>
        <v>#VALUE!</v>
      </c>
      <c r="AS22" s="166" t="e">
        <f t="shared" si="3"/>
        <v>#VALUE!</v>
      </c>
      <c r="AT22" s="166" t="e">
        <f t="shared" si="3"/>
        <v>#VALUE!</v>
      </c>
      <c r="AU22" s="166" t="e">
        <f t="shared" si="3"/>
        <v>#VALUE!</v>
      </c>
      <c r="AV22" s="166" t="e">
        <f t="shared" si="3"/>
        <v>#VALUE!</v>
      </c>
      <c r="AW22" s="166" t="e">
        <f t="shared" si="3"/>
        <v>#VALUE!</v>
      </c>
      <c r="AX22" s="166" t="e">
        <f t="shared" si="3"/>
        <v>#VALUE!</v>
      </c>
      <c r="AY22" s="166" t="e">
        <f t="shared" si="3"/>
        <v>#VALUE!</v>
      </c>
      <c r="AZ22" s="167" t="e">
        <f t="shared" si="3"/>
        <v>#VALUE!</v>
      </c>
      <c r="BA22" s="145" t="e">
        <f t="shared" si="4"/>
        <v>#VALUE!</v>
      </c>
      <c r="BB22" s="145" t="e">
        <f t="shared" si="5"/>
        <v>#VALUE!</v>
      </c>
      <c r="BC22" s="145" t="e">
        <f t="shared" si="6"/>
        <v>#VALUE!</v>
      </c>
      <c r="BD22" s="145" t="e">
        <f t="shared" si="11"/>
        <v>#VALUE!</v>
      </c>
      <c r="BE22" s="145">
        <f t="shared" si="7"/>
        <v>0</v>
      </c>
    </row>
    <row r="23" spans="1:57" ht="45">
      <c r="A23" s="157" t="s">
        <v>21</v>
      </c>
      <c r="B23" s="260" t="s">
        <v>124</v>
      </c>
      <c r="C23" s="158"/>
      <c r="D23" s="159"/>
      <c r="E23" s="160" t="e">
        <f t="shared" si="8"/>
        <v>#VALUE!</v>
      </c>
      <c r="F23" s="161" t="e">
        <f t="shared" si="0"/>
        <v>#VALUE!</v>
      </c>
      <c r="G23" s="161" t="e">
        <f t="shared" si="0"/>
        <v>#VALUE!</v>
      </c>
      <c r="H23" s="161" t="e">
        <f t="shared" si="0"/>
        <v>#VALUE!</v>
      </c>
      <c r="I23" s="161" t="e">
        <f t="shared" si="0"/>
        <v>#VALUE!</v>
      </c>
      <c r="J23" s="161" t="e">
        <f t="shared" si="0"/>
        <v>#VALUE!</v>
      </c>
      <c r="K23" s="161" t="e">
        <f t="shared" si="0"/>
        <v>#VALUE!</v>
      </c>
      <c r="L23" s="161" t="e">
        <f t="shared" si="0"/>
        <v>#VALUE!</v>
      </c>
      <c r="M23" s="161" t="e">
        <f t="shared" si="0"/>
        <v>#VALUE!</v>
      </c>
      <c r="N23" s="161" t="e">
        <f t="shared" si="0"/>
        <v>#VALUE!</v>
      </c>
      <c r="O23" s="161" t="e">
        <f t="shared" si="0"/>
        <v>#VALUE!</v>
      </c>
      <c r="P23" s="161" t="e">
        <f t="shared" si="0"/>
        <v>#VALUE!</v>
      </c>
      <c r="Q23" s="162" t="e">
        <f t="shared" si="9"/>
        <v>#VALUE!</v>
      </c>
      <c r="R23" s="163" t="e">
        <f t="shared" si="1"/>
        <v>#VALUE!</v>
      </c>
      <c r="S23" s="163" t="e">
        <f t="shared" si="1"/>
        <v>#VALUE!</v>
      </c>
      <c r="T23" s="163" t="e">
        <f t="shared" si="1"/>
        <v>#VALUE!</v>
      </c>
      <c r="U23" s="163" t="e">
        <f t="shared" si="1"/>
        <v>#VALUE!</v>
      </c>
      <c r="V23" s="163" t="e">
        <f t="shared" si="1"/>
        <v>#VALUE!</v>
      </c>
      <c r="W23" s="163" t="e">
        <f t="shared" si="1"/>
        <v>#VALUE!</v>
      </c>
      <c r="X23" s="163" t="e">
        <f t="shared" si="1"/>
        <v>#VALUE!</v>
      </c>
      <c r="Y23" s="163" t="e">
        <f t="shared" si="1"/>
        <v>#VALUE!</v>
      </c>
      <c r="Z23" s="163" t="e">
        <f t="shared" si="1"/>
        <v>#VALUE!</v>
      </c>
      <c r="AA23" s="163" t="e">
        <f t="shared" si="1"/>
        <v>#VALUE!</v>
      </c>
      <c r="AB23" s="164" t="e">
        <f t="shared" si="1"/>
        <v>#VALUE!</v>
      </c>
      <c r="AC23" s="165" t="e">
        <f t="shared" si="10"/>
        <v>#VALUE!</v>
      </c>
      <c r="AD23" s="166" t="e">
        <f t="shared" si="2"/>
        <v>#VALUE!</v>
      </c>
      <c r="AE23" s="166" t="e">
        <f t="shared" si="2"/>
        <v>#VALUE!</v>
      </c>
      <c r="AF23" s="166" t="e">
        <f t="shared" si="2"/>
        <v>#VALUE!</v>
      </c>
      <c r="AG23" s="166" t="e">
        <f t="shared" si="2"/>
        <v>#VALUE!</v>
      </c>
      <c r="AH23" s="166" t="e">
        <f t="shared" si="2"/>
        <v>#VALUE!</v>
      </c>
      <c r="AI23" s="166" t="e">
        <f t="shared" si="2"/>
        <v>#VALUE!</v>
      </c>
      <c r="AJ23" s="166" t="e">
        <f t="shared" si="2"/>
        <v>#VALUE!</v>
      </c>
      <c r="AK23" s="166" t="e">
        <f t="shared" si="2"/>
        <v>#VALUE!</v>
      </c>
      <c r="AL23" s="166" t="e">
        <f t="shared" si="2"/>
        <v>#VALUE!</v>
      </c>
      <c r="AM23" s="166" t="e">
        <f t="shared" si="2"/>
        <v>#VALUE!</v>
      </c>
      <c r="AN23" s="167" t="e">
        <f t="shared" si="2"/>
        <v>#VALUE!</v>
      </c>
      <c r="AO23" s="165" t="e">
        <f t="shared" si="12"/>
        <v>#VALUE!</v>
      </c>
      <c r="AP23" s="166" t="e">
        <f t="shared" si="3"/>
        <v>#VALUE!</v>
      </c>
      <c r="AQ23" s="166" t="e">
        <f t="shared" si="3"/>
        <v>#VALUE!</v>
      </c>
      <c r="AR23" s="166" t="e">
        <f t="shared" si="3"/>
        <v>#VALUE!</v>
      </c>
      <c r="AS23" s="166" t="e">
        <f t="shared" si="3"/>
        <v>#VALUE!</v>
      </c>
      <c r="AT23" s="166" t="e">
        <f t="shared" si="3"/>
        <v>#VALUE!</v>
      </c>
      <c r="AU23" s="166" t="e">
        <f t="shared" si="3"/>
        <v>#VALUE!</v>
      </c>
      <c r="AV23" s="166" t="e">
        <f t="shared" si="3"/>
        <v>#VALUE!</v>
      </c>
      <c r="AW23" s="166" t="e">
        <f t="shared" si="3"/>
        <v>#VALUE!</v>
      </c>
      <c r="AX23" s="166" t="e">
        <f t="shared" si="3"/>
        <v>#VALUE!</v>
      </c>
      <c r="AY23" s="166" t="e">
        <f t="shared" si="3"/>
        <v>#VALUE!</v>
      </c>
      <c r="AZ23" s="167" t="e">
        <f t="shared" si="3"/>
        <v>#VALUE!</v>
      </c>
      <c r="BA23" s="145" t="e">
        <f t="shared" si="4"/>
        <v>#VALUE!</v>
      </c>
      <c r="BB23" s="145" t="e">
        <f t="shared" si="5"/>
        <v>#VALUE!</v>
      </c>
      <c r="BC23" s="145" t="e">
        <f t="shared" si="6"/>
        <v>#VALUE!</v>
      </c>
      <c r="BD23" s="145" t="e">
        <f t="shared" si="11"/>
        <v>#VALUE!</v>
      </c>
      <c r="BE23" s="145">
        <f t="shared" si="7"/>
        <v>0</v>
      </c>
    </row>
    <row r="24" spans="1:57">
      <c r="A24" s="256" t="s">
        <v>277</v>
      </c>
      <c r="B24" s="218" t="s">
        <v>416</v>
      </c>
      <c r="C24" s="158"/>
      <c r="D24" s="159"/>
      <c r="E24" s="160" t="e">
        <f t="shared" si="8"/>
        <v>#VALUE!</v>
      </c>
      <c r="F24" s="161" t="e">
        <f t="shared" si="0"/>
        <v>#VALUE!</v>
      </c>
      <c r="G24" s="161" t="e">
        <f t="shared" si="0"/>
        <v>#VALUE!</v>
      </c>
      <c r="H24" s="161" t="e">
        <f t="shared" si="0"/>
        <v>#VALUE!</v>
      </c>
      <c r="I24" s="161" t="e">
        <f t="shared" si="0"/>
        <v>#VALUE!</v>
      </c>
      <c r="J24" s="161" t="e">
        <f t="shared" si="0"/>
        <v>#VALUE!</v>
      </c>
      <c r="K24" s="161" t="e">
        <f t="shared" si="0"/>
        <v>#VALUE!</v>
      </c>
      <c r="L24" s="161" t="e">
        <f t="shared" si="0"/>
        <v>#VALUE!</v>
      </c>
      <c r="M24" s="161" t="e">
        <f t="shared" si="0"/>
        <v>#VALUE!</v>
      </c>
      <c r="N24" s="161" t="e">
        <f t="shared" si="0"/>
        <v>#VALUE!</v>
      </c>
      <c r="O24" s="161" t="e">
        <f t="shared" si="0"/>
        <v>#VALUE!</v>
      </c>
      <c r="P24" s="161" t="e">
        <f t="shared" si="0"/>
        <v>#VALUE!</v>
      </c>
      <c r="Q24" s="162" t="e">
        <f t="shared" si="9"/>
        <v>#VALUE!</v>
      </c>
      <c r="R24" s="163" t="e">
        <f t="shared" si="1"/>
        <v>#VALUE!</v>
      </c>
      <c r="S24" s="163" t="e">
        <f t="shared" si="1"/>
        <v>#VALUE!</v>
      </c>
      <c r="T24" s="163" t="e">
        <f t="shared" si="1"/>
        <v>#VALUE!</v>
      </c>
      <c r="U24" s="163" t="e">
        <f t="shared" si="1"/>
        <v>#VALUE!</v>
      </c>
      <c r="V24" s="163" t="e">
        <f t="shared" si="1"/>
        <v>#VALUE!</v>
      </c>
      <c r="W24" s="163" t="e">
        <f t="shared" si="1"/>
        <v>#VALUE!</v>
      </c>
      <c r="X24" s="163" t="e">
        <f t="shared" si="1"/>
        <v>#VALUE!</v>
      </c>
      <c r="Y24" s="163" t="e">
        <f t="shared" si="1"/>
        <v>#VALUE!</v>
      </c>
      <c r="Z24" s="163" t="e">
        <f t="shared" si="1"/>
        <v>#VALUE!</v>
      </c>
      <c r="AA24" s="163" t="e">
        <f t="shared" si="1"/>
        <v>#VALUE!</v>
      </c>
      <c r="AB24" s="164" t="e">
        <f t="shared" si="1"/>
        <v>#VALUE!</v>
      </c>
      <c r="AC24" s="165" t="e">
        <f t="shared" si="10"/>
        <v>#VALUE!</v>
      </c>
      <c r="AD24" s="166" t="e">
        <f t="shared" si="2"/>
        <v>#VALUE!</v>
      </c>
      <c r="AE24" s="166" t="e">
        <f t="shared" si="2"/>
        <v>#VALUE!</v>
      </c>
      <c r="AF24" s="166" t="e">
        <f t="shared" si="2"/>
        <v>#VALUE!</v>
      </c>
      <c r="AG24" s="166" t="e">
        <f t="shared" si="2"/>
        <v>#VALUE!</v>
      </c>
      <c r="AH24" s="166" t="e">
        <f t="shared" si="2"/>
        <v>#VALUE!</v>
      </c>
      <c r="AI24" s="166" t="e">
        <f t="shared" si="2"/>
        <v>#VALUE!</v>
      </c>
      <c r="AJ24" s="166" t="e">
        <f t="shared" si="2"/>
        <v>#VALUE!</v>
      </c>
      <c r="AK24" s="166" t="e">
        <f t="shared" si="2"/>
        <v>#VALUE!</v>
      </c>
      <c r="AL24" s="166" t="e">
        <f t="shared" si="2"/>
        <v>#VALUE!</v>
      </c>
      <c r="AM24" s="166" t="e">
        <f t="shared" si="2"/>
        <v>#VALUE!</v>
      </c>
      <c r="AN24" s="167" t="e">
        <f t="shared" si="2"/>
        <v>#VALUE!</v>
      </c>
      <c r="AO24" s="165" t="e">
        <f t="shared" si="12"/>
        <v>#VALUE!</v>
      </c>
      <c r="AP24" s="166" t="e">
        <f t="shared" si="3"/>
        <v>#VALUE!</v>
      </c>
      <c r="AQ24" s="166" t="e">
        <f t="shared" si="3"/>
        <v>#VALUE!</v>
      </c>
      <c r="AR24" s="166" t="e">
        <f t="shared" si="3"/>
        <v>#VALUE!</v>
      </c>
      <c r="AS24" s="166" t="e">
        <f t="shared" si="3"/>
        <v>#VALUE!</v>
      </c>
      <c r="AT24" s="166" t="e">
        <f t="shared" si="3"/>
        <v>#VALUE!</v>
      </c>
      <c r="AU24" s="166" t="e">
        <f t="shared" si="3"/>
        <v>#VALUE!</v>
      </c>
      <c r="AV24" s="166" t="e">
        <f t="shared" si="3"/>
        <v>#VALUE!</v>
      </c>
      <c r="AW24" s="166" t="e">
        <f t="shared" si="3"/>
        <v>#VALUE!</v>
      </c>
      <c r="AX24" s="166" t="e">
        <f t="shared" si="3"/>
        <v>#VALUE!</v>
      </c>
      <c r="AY24" s="166" t="e">
        <f t="shared" si="3"/>
        <v>#VALUE!</v>
      </c>
      <c r="AZ24" s="167" t="e">
        <f t="shared" si="3"/>
        <v>#VALUE!</v>
      </c>
      <c r="BA24" s="145" t="e">
        <f t="shared" si="4"/>
        <v>#VALUE!</v>
      </c>
      <c r="BB24" s="145" t="e">
        <f t="shared" si="5"/>
        <v>#VALUE!</v>
      </c>
      <c r="BC24" s="145" t="e">
        <f t="shared" si="6"/>
        <v>#VALUE!</v>
      </c>
      <c r="BD24" s="145" t="e">
        <f t="shared" si="11"/>
        <v>#VALUE!</v>
      </c>
      <c r="BE24" s="145">
        <f t="shared" si="7"/>
        <v>0</v>
      </c>
    </row>
    <row r="25" spans="1:57" ht="30.75" customHeight="1">
      <c r="A25" s="157">
        <v>4</v>
      </c>
      <c r="B25" s="260" t="s">
        <v>126</v>
      </c>
      <c r="C25" s="158"/>
      <c r="D25" s="159"/>
      <c r="E25" s="160" t="e">
        <f t="shared" si="8"/>
        <v>#VALUE!</v>
      </c>
      <c r="F25" s="161" t="e">
        <f t="shared" si="0"/>
        <v>#VALUE!</v>
      </c>
      <c r="G25" s="161" t="e">
        <f t="shared" si="0"/>
        <v>#VALUE!</v>
      </c>
      <c r="H25" s="161" t="e">
        <f t="shared" si="0"/>
        <v>#VALUE!</v>
      </c>
      <c r="I25" s="161" t="e">
        <f t="shared" si="0"/>
        <v>#VALUE!</v>
      </c>
      <c r="J25" s="161" t="e">
        <f t="shared" si="0"/>
        <v>#VALUE!</v>
      </c>
      <c r="K25" s="161" t="e">
        <f t="shared" si="0"/>
        <v>#VALUE!</v>
      </c>
      <c r="L25" s="161" t="e">
        <f t="shared" si="0"/>
        <v>#VALUE!</v>
      </c>
      <c r="M25" s="161" t="e">
        <f t="shared" si="0"/>
        <v>#VALUE!</v>
      </c>
      <c r="N25" s="161" t="e">
        <f t="shared" si="0"/>
        <v>#VALUE!</v>
      </c>
      <c r="O25" s="161" t="e">
        <f t="shared" si="0"/>
        <v>#VALUE!</v>
      </c>
      <c r="P25" s="161" t="e">
        <f t="shared" si="0"/>
        <v>#VALUE!</v>
      </c>
      <c r="Q25" s="162" t="e">
        <f t="shared" si="9"/>
        <v>#VALUE!</v>
      </c>
      <c r="R25" s="163" t="e">
        <f t="shared" si="1"/>
        <v>#VALUE!</v>
      </c>
      <c r="S25" s="163" t="e">
        <f t="shared" si="1"/>
        <v>#VALUE!</v>
      </c>
      <c r="T25" s="163" t="e">
        <f t="shared" si="1"/>
        <v>#VALUE!</v>
      </c>
      <c r="U25" s="163" t="e">
        <f t="shared" si="1"/>
        <v>#VALUE!</v>
      </c>
      <c r="V25" s="163" t="e">
        <f t="shared" si="1"/>
        <v>#VALUE!</v>
      </c>
      <c r="W25" s="163" t="e">
        <f t="shared" si="1"/>
        <v>#VALUE!</v>
      </c>
      <c r="X25" s="163" t="e">
        <f t="shared" si="1"/>
        <v>#VALUE!</v>
      </c>
      <c r="Y25" s="163" t="e">
        <f t="shared" si="1"/>
        <v>#VALUE!</v>
      </c>
      <c r="Z25" s="163" t="e">
        <f t="shared" si="1"/>
        <v>#VALUE!</v>
      </c>
      <c r="AA25" s="163" t="e">
        <f t="shared" si="1"/>
        <v>#VALUE!</v>
      </c>
      <c r="AB25" s="164" t="e">
        <f t="shared" si="1"/>
        <v>#VALUE!</v>
      </c>
      <c r="AC25" s="165" t="e">
        <f t="shared" si="10"/>
        <v>#VALUE!</v>
      </c>
      <c r="AD25" s="166" t="e">
        <f t="shared" si="2"/>
        <v>#VALUE!</v>
      </c>
      <c r="AE25" s="166" t="e">
        <f t="shared" si="2"/>
        <v>#VALUE!</v>
      </c>
      <c r="AF25" s="166" t="e">
        <f t="shared" si="2"/>
        <v>#VALUE!</v>
      </c>
      <c r="AG25" s="166" t="e">
        <f t="shared" si="2"/>
        <v>#VALUE!</v>
      </c>
      <c r="AH25" s="166" t="e">
        <f t="shared" si="2"/>
        <v>#VALUE!</v>
      </c>
      <c r="AI25" s="166" t="e">
        <f t="shared" si="2"/>
        <v>#VALUE!</v>
      </c>
      <c r="AJ25" s="166" t="e">
        <f t="shared" si="2"/>
        <v>#VALUE!</v>
      </c>
      <c r="AK25" s="166" t="e">
        <f t="shared" si="2"/>
        <v>#VALUE!</v>
      </c>
      <c r="AL25" s="166" t="e">
        <f t="shared" si="2"/>
        <v>#VALUE!</v>
      </c>
      <c r="AM25" s="166" t="e">
        <f t="shared" si="2"/>
        <v>#VALUE!</v>
      </c>
      <c r="AN25" s="167" t="e">
        <f t="shared" si="2"/>
        <v>#VALUE!</v>
      </c>
      <c r="AO25" s="165" t="e">
        <f t="shared" si="12"/>
        <v>#VALUE!</v>
      </c>
      <c r="AP25" s="166" t="e">
        <f t="shared" si="3"/>
        <v>#VALUE!</v>
      </c>
      <c r="AQ25" s="166" t="e">
        <f t="shared" si="3"/>
        <v>#VALUE!</v>
      </c>
      <c r="AR25" s="166" t="e">
        <f t="shared" si="3"/>
        <v>#VALUE!</v>
      </c>
      <c r="AS25" s="166" t="e">
        <f t="shared" si="3"/>
        <v>#VALUE!</v>
      </c>
      <c r="AT25" s="166" t="e">
        <f t="shared" si="3"/>
        <v>#VALUE!</v>
      </c>
      <c r="AU25" s="166" t="e">
        <f t="shared" si="3"/>
        <v>#VALUE!</v>
      </c>
      <c r="AV25" s="166" t="e">
        <f t="shared" si="3"/>
        <v>#VALUE!</v>
      </c>
      <c r="AW25" s="166" t="e">
        <f t="shared" si="3"/>
        <v>#VALUE!</v>
      </c>
      <c r="AX25" s="166" t="e">
        <f t="shared" si="3"/>
        <v>#VALUE!</v>
      </c>
      <c r="AY25" s="166" t="e">
        <f t="shared" si="3"/>
        <v>#VALUE!</v>
      </c>
      <c r="AZ25" s="167" t="e">
        <f t="shared" si="3"/>
        <v>#VALUE!</v>
      </c>
      <c r="BA25" s="145" t="e">
        <f t="shared" si="4"/>
        <v>#VALUE!</v>
      </c>
      <c r="BB25" s="145" t="e">
        <f t="shared" si="5"/>
        <v>#VALUE!</v>
      </c>
      <c r="BC25" s="145" t="e">
        <f t="shared" si="6"/>
        <v>#VALUE!</v>
      </c>
      <c r="BD25" s="145" t="e">
        <f t="shared" si="11"/>
        <v>#VALUE!</v>
      </c>
      <c r="BE25" s="145">
        <f t="shared" si="7"/>
        <v>0</v>
      </c>
    </row>
    <row r="26" spans="1:57">
      <c r="A26" s="171" t="s">
        <v>25</v>
      </c>
      <c r="B26" s="170" t="s">
        <v>24</v>
      </c>
      <c r="C26" s="158"/>
      <c r="D26" s="159"/>
      <c r="E26" s="160" t="e">
        <f t="shared" si="8"/>
        <v>#VALUE!</v>
      </c>
      <c r="F26" s="161" t="e">
        <f t="shared" si="0"/>
        <v>#VALUE!</v>
      </c>
      <c r="G26" s="161" t="e">
        <f t="shared" si="0"/>
        <v>#VALUE!</v>
      </c>
      <c r="H26" s="161" t="e">
        <f t="shared" si="0"/>
        <v>#VALUE!</v>
      </c>
      <c r="I26" s="161" t="e">
        <f t="shared" si="0"/>
        <v>#VALUE!</v>
      </c>
      <c r="J26" s="161" t="e">
        <f t="shared" si="0"/>
        <v>#VALUE!</v>
      </c>
      <c r="K26" s="161" t="e">
        <f t="shared" si="0"/>
        <v>#VALUE!</v>
      </c>
      <c r="L26" s="161" t="e">
        <f t="shared" si="0"/>
        <v>#VALUE!</v>
      </c>
      <c r="M26" s="161" t="e">
        <f t="shared" si="0"/>
        <v>#VALUE!</v>
      </c>
      <c r="N26" s="161" t="e">
        <f t="shared" si="0"/>
        <v>#VALUE!</v>
      </c>
      <c r="O26" s="161" t="e">
        <f t="shared" si="0"/>
        <v>#VALUE!</v>
      </c>
      <c r="P26" s="161" t="e">
        <f t="shared" si="0"/>
        <v>#VALUE!</v>
      </c>
      <c r="Q26" s="162" t="e">
        <f t="shared" si="9"/>
        <v>#VALUE!</v>
      </c>
      <c r="R26" s="163" t="e">
        <f t="shared" si="1"/>
        <v>#VALUE!</v>
      </c>
      <c r="S26" s="163" t="e">
        <f t="shared" si="1"/>
        <v>#VALUE!</v>
      </c>
      <c r="T26" s="163" t="e">
        <f t="shared" si="1"/>
        <v>#VALUE!</v>
      </c>
      <c r="U26" s="163" t="e">
        <f t="shared" si="1"/>
        <v>#VALUE!</v>
      </c>
      <c r="V26" s="163" t="e">
        <f t="shared" si="1"/>
        <v>#VALUE!</v>
      </c>
      <c r="W26" s="163" t="e">
        <f t="shared" si="1"/>
        <v>#VALUE!</v>
      </c>
      <c r="X26" s="163" t="e">
        <f t="shared" si="1"/>
        <v>#VALUE!</v>
      </c>
      <c r="Y26" s="163" t="e">
        <f t="shared" si="1"/>
        <v>#VALUE!</v>
      </c>
      <c r="Z26" s="163" t="e">
        <f t="shared" si="1"/>
        <v>#VALUE!</v>
      </c>
      <c r="AA26" s="163" t="e">
        <f t="shared" si="1"/>
        <v>#VALUE!</v>
      </c>
      <c r="AB26" s="164" t="e">
        <f t="shared" si="1"/>
        <v>#VALUE!</v>
      </c>
      <c r="AC26" s="165" t="e">
        <f t="shared" si="10"/>
        <v>#VALUE!</v>
      </c>
      <c r="AD26" s="166" t="e">
        <f t="shared" si="2"/>
        <v>#VALUE!</v>
      </c>
      <c r="AE26" s="166" t="e">
        <f t="shared" si="2"/>
        <v>#VALUE!</v>
      </c>
      <c r="AF26" s="166" t="e">
        <f t="shared" si="2"/>
        <v>#VALUE!</v>
      </c>
      <c r="AG26" s="166" t="e">
        <f t="shared" si="2"/>
        <v>#VALUE!</v>
      </c>
      <c r="AH26" s="166" t="e">
        <f t="shared" si="2"/>
        <v>#VALUE!</v>
      </c>
      <c r="AI26" s="166" t="e">
        <f t="shared" si="2"/>
        <v>#VALUE!</v>
      </c>
      <c r="AJ26" s="166" t="e">
        <f t="shared" si="2"/>
        <v>#VALUE!</v>
      </c>
      <c r="AK26" s="166" t="e">
        <f t="shared" si="2"/>
        <v>#VALUE!</v>
      </c>
      <c r="AL26" s="166" t="e">
        <f t="shared" si="2"/>
        <v>#VALUE!</v>
      </c>
      <c r="AM26" s="166" t="e">
        <f t="shared" si="2"/>
        <v>#VALUE!</v>
      </c>
      <c r="AN26" s="167" t="e">
        <f t="shared" si="2"/>
        <v>#VALUE!</v>
      </c>
      <c r="AO26" s="165" t="e">
        <f t="shared" si="12"/>
        <v>#VALUE!</v>
      </c>
      <c r="AP26" s="166" t="e">
        <f t="shared" si="3"/>
        <v>#VALUE!</v>
      </c>
      <c r="AQ26" s="166" t="e">
        <f t="shared" si="3"/>
        <v>#VALUE!</v>
      </c>
      <c r="AR26" s="166" t="e">
        <f t="shared" si="3"/>
        <v>#VALUE!</v>
      </c>
      <c r="AS26" s="166" t="e">
        <f t="shared" si="3"/>
        <v>#VALUE!</v>
      </c>
      <c r="AT26" s="166" t="e">
        <f t="shared" si="3"/>
        <v>#VALUE!</v>
      </c>
      <c r="AU26" s="166" t="e">
        <f t="shared" si="3"/>
        <v>#VALUE!</v>
      </c>
      <c r="AV26" s="166" t="e">
        <f t="shared" si="3"/>
        <v>#VALUE!</v>
      </c>
      <c r="AW26" s="166" t="e">
        <f t="shared" si="3"/>
        <v>#VALUE!</v>
      </c>
      <c r="AX26" s="166" t="e">
        <f t="shared" si="3"/>
        <v>#VALUE!</v>
      </c>
      <c r="AY26" s="166" t="e">
        <f t="shared" si="3"/>
        <v>#VALUE!</v>
      </c>
      <c r="AZ26" s="167" t="e">
        <f t="shared" si="3"/>
        <v>#VALUE!</v>
      </c>
      <c r="BA26" s="145" t="e">
        <f t="shared" si="4"/>
        <v>#VALUE!</v>
      </c>
      <c r="BB26" s="145" t="e">
        <f t="shared" si="5"/>
        <v>#VALUE!</v>
      </c>
      <c r="BC26" s="145" t="e">
        <f t="shared" si="6"/>
        <v>#VALUE!</v>
      </c>
      <c r="BD26" s="145" t="e">
        <f t="shared" si="11"/>
        <v>#VALUE!</v>
      </c>
      <c r="BE26" s="145">
        <f t="shared" si="7"/>
        <v>0</v>
      </c>
    </row>
    <row r="27" spans="1:57">
      <c r="A27" s="171" t="s">
        <v>26</v>
      </c>
      <c r="B27" s="170" t="s">
        <v>278</v>
      </c>
      <c r="C27" s="158"/>
      <c r="D27" s="159"/>
      <c r="E27" s="160" t="e">
        <f t="shared" si="8"/>
        <v>#VALUE!</v>
      </c>
      <c r="F27" s="161" t="e">
        <f t="shared" si="0"/>
        <v>#VALUE!</v>
      </c>
      <c r="G27" s="161" t="e">
        <f t="shared" si="0"/>
        <v>#VALUE!</v>
      </c>
      <c r="H27" s="161" t="e">
        <f t="shared" si="0"/>
        <v>#VALUE!</v>
      </c>
      <c r="I27" s="161" t="e">
        <f t="shared" si="0"/>
        <v>#VALUE!</v>
      </c>
      <c r="J27" s="161" t="e">
        <f t="shared" si="0"/>
        <v>#VALUE!</v>
      </c>
      <c r="K27" s="161" t="e">
        <f t="shared" si="0"/>
        <v>#VALUE!</v>
      </c>
      <c r="L27" s="161" t="e">
        <f t="shared" si="0"/>
        <v>#VALUE!</v>
      </c>
      <c r="M27" s="161" t="e">
        <f t="shared" si="0"/>
        <v>#VALUE!</v>
      </c>
      <c r="N27" s="161" t="e">
        <f t="shared" si="0"/>
        <v>#VALUE!</v>
      </c>
      <c r="O27" s="161" t="e">
        <f t="shared" si="0"/>
        <v>#VALUE!</v>
      </c>
      <c r="P27" s="161" t="e">
        <f t="shared" si="0"/>
        <v>#VALUE!</v>
      </c>
      <c r="Q27" s="162" t="e">
        <f t="shared" si="9"/>
        <v>#VALUE!</v>
      </c>
      <c r="R27" s="163" t="e">
        <f t="shared" si="1"/>
        <v>#VALUE!</v>
      </c>
      <c r="S27" s="163" t="e">
        <f t="shared" si="1"/>
        <v>#VALUE!</v>
      </c>
      <c r="T27" s="163" t="e">
        <f t="shared" si="1"/>
        <v>#VALUE!</v>
      </c>
      <c r="U27" s="163" t="e">
        <f t="shared" si="1"/>
        <v>#VALUE!</v>
      </c>
      <c r="V27" s="163" t="e">
        <f t="shared" si="1"/>
        <v>#VALUE!</v>
      </c>
      <c r="W27" s="163" t="e">
        <f t="shared" si="1"/>
        <v>#VALUE!</v>
      </c>
      <c r="X27" s="163" t="e">
        <f t="shared" si="1"/>
        <v>#VALUE!</v>
      </c>
      <c r="Y27" s="163" t="e">
        <f t="shared" si="1"/>
        <v>#VALUE!</v>
      </c>
      <c r="Z27" s="163" t="e">
        <f t="shared" si="1"/>
        <v>#VALUE!</v>
      </c>
      <c r="AA27" s="163" t="e">
        <f t="shared" si="1"/>
        <v>#VALUE!</v>
      </c>
      <c r="AB27" s="164" t="e">
        <f t="shared" si="1"/>
        <v>#VALUE!</v>
      </c>
      <c r="AC27" s="165" t="e">
        <f t="shared" si="10"/>
        <v>#VALUE!</v>
      </c>
      <c r="AD27" s="166" t="e">
        <f t="shared" si="2"/>
        <v>#VALUE!</v>
      </c>
      <c r="AE27" s="166" t="e">
        <f t="shared" si="2"/>
        <v>#VALUE!</v>
      </c>
      <c r="AF27" s="166" t="e">
        <f t="shared" si="2"/>
        <v>#VALUE!</v>
      </c>
      <c r="AG27" s="166" t="e">
        <f t="shared" si="2"/>
        <v>#VALUE!</v>
      </c>
      <c r="AH27" s="166" t="e">
        <f t="shared" si="2"/>
        <v>#VALUE!</v>
      </c>
      <c r="AI27" s="166" t="e">
        <f t="shared" si="2"/>
        <v>#VALUE!</v>
      </c>
      <c r="AJ27" s="166" t="e">
        <f t="shared" si="2"/>
        <v>#VALUE!</v>
      </c>
      <c r="AK27" s="166" t="e">
        <f t="shared" si="2"/>
        <v>#VALUE!</v>
      </c>
      <c r="AL27" s="166" t="e">
        <f t="shared" si="2"/>
        <v>#VALUE!</v>
      </c>
      <c r="AM27" s="166" t="e">
        <f t="shared" si="2"/>
        <v>#VALUE!</v>
      </c>
      <c r="AN27" s="167" t="e">
        <f t="shared" si="2"/>
        <v>#VALUE!</v>
      </c>
      <c r="AO27" s="165" t="e">
        <f t="shared" si="12"/>
        <v>#VALUE!</v>
      </c>
      <c r="AP27" s="166" t="e">
        <f t="shared" si="12"/>
        <v>#VALUE!</v>
      </c>
      <c r="AQ27" s="166" t="e">
        <f t="shared" si="12"/>
        <v>#VALUE!</v>
      </c>
      <c r="AR27" s="166" t="e">
        <f t="shared" si="12"/>
        <v>#VALUE!</v>
      </c>
      <c r="AS27" s="166" t="e">
        <f t="shared" si="12"/>
        <v>#VALUE!</v>
      </c>
      <c r="AT27" s="166" t="e">
        <f t="shared" si="12"/>
        <v>#VALUE!</v>
      </c>
      <c r="AU27" s="166" t="e">
        <f t="shared" si="12"/>
        <v>#VALUE!</v>
      </c>
      <c r="AV27" s="166" t="e">
        <f t="shared" si="12"/>
        <v>#VALUE!</v>
      </c>
      <c r="AW27" s="166" t="e">
        <f t="shared" si="12"/>
        <v>#VALUE!</v>
      </c>
      <c r="AX27" s="166" t="e">
        <f t="shared" si="12"/>
        <v>#VALUE!</v>
      </c>
      <c r="AY27" s="166" t="e">
        <f t="shared" si="12"/>
        <v>#VALUE!</v>
      </c>
      <c r="AZ27" s="167" t="e">
        <f t="shared" si="12"/>
        <v>#VALUE!</v>
      </c>
      <c r="BA27" s="145" t="e">
        <f t="shared" si="4"/>
        <v>#VALUE!</v>
      </c>
      <c r="BB27" s="145" t="e">
        <f t="shared" si="5"/>
        <v>#VALUE!</v>
      </c>
      <c r="BC27" s="145" t="e">
        <f t="shared" si="6"/>
        <v>#VALUE!</v>
      </c>
      <c r="BD27" s="145" t="e">
        <f t="shared" si="11"/>
        <v>#VALUE!</v>
      </c>
      <c r="BE27" s="145">
        <f t="shared" si="7"/>
        <v>0</v>
      </c>
    </row>
    <row r="28" spans="1:57">
      <c r="A28" s="171" t="s">
        <v>27</v>
      </c>
      <c r="B28" s="170" t="s">
        <v>417</v>
      </c>
      <c r="C28" s="158"/>
      <c r="D28" s="159"/>
      <c r="E28" s="160" t="e">
        <f t="shared" si="8"/>
        <v>#VALUE!</v>
      </c>
      <c r="F28" s="161" t="e">
        <f t="shared" si="8"/>
        <v>#VALUE!</v>
      </c>
      <c r="G28" s="161" t="e">
        <f t="shared" si="8"/>
        <v>#VALUE!</v>
      </c>
      <c r="H28" s="161" t="e">
        <f t="shared" si="8"/>
        <v>#VALUE!</v>
      </c>
      <c r="I28" s="161" t="e">
        <f t="shared" si="8"/>
        <v>#VALUE!</v>
      </c>
      <c r="J28" s="161" t="e">
        <f t="shared" si="8"/>
        <v>#VALUE!</v>
      </c>
      <c r="K28" s="161" t="e">
        <f t="shared" si="8"/>
        <v>#VALUE!</v>
      </c>
      <c r="L28" s="161" t="e">
        <f t="shared" si="8"/>
        <v>#VALUE!</v>
      </c>
      <c r="M28" s="161" t="e">
        <f t="shared" si="8"/>
        <v>#VALUE!</v>
      </c>
      <c r="N28" s="161" t="e">
        <f t="shared" si="8"/>
        <v>#VALUE!</v>
      </c>
      <c r="O28" s="161" t="e">
        <f t="shared" si="8"/>
        <v>#VALUE!</v>
      </c>
      <c r="P28" s="161" t="e">
        <f t="shared" si="8"/>
        <v>#VALUE!</v>
      </c>
      <c r="Q28" s="162" t="e">
        <f t="shared" si="9"/>
        <v>#VALUE!</v>
      </c>
      <c r="R28" s="163" t="e">
        <f t="shared" si="9"/>
        <v>#VALUE!</v>
      </c>
      <c r="S28" s="163" t="e">
        <f t="shared" si="9"/>
        <v>#VALUE!</v>
      </c>
      <c r="T28" s="163" t="e">
        <f t="shared" si="9"/>
        <v>#VALUE!</v>
      </c>
      <c r="U28" s="163" t="e">
        <f t="shared" si="9"/>
        <v>#VALUE!</v>
      </c>
      <c r="V28" s="163" t="e">
        <f t="shared" si="9"/>
        <v>#VALUE!</v>
      </c>
      <c r="W28" s="163" t="e">
        <f t="shared" si="9"/>
        <v>#VALUE!</v>
      </c>
      <c r="X28" s="163" t="e">
        <f t="shared" si="9"/>
        <v>#VALUE!</v>
      </c>
      <c r="Y28" s="163" t="e">
        <f t="shared" si="9"/>
        <v>#VALUE!</v>
      </c>
      <c r="Z28" s="163" t="e">
        <f t="shared" si="9"/>
        <v>#VALUE!</v>
      </c>
      <c r="AA28" s="163" t="e">
        <f t="shared" si="9"/>
        <v>#VALUE!</v>
      </c>
      <c r="AB28" s="164" t="e">
        <f t="shared" si="9"/>
        <v>#VALUE!</v>
      </c>
      <c r="AC28" s="165" t="e">
        <f t="shared" si="10"/>
        <v>#VALUE!</v>
      </c>
      <c r="AD28" s="166" t="e">
        <f t="shared" si="10"/>
        <v>#VALUE!</v>
      </c>
      <c r="AE28" s="166" t="e">
        <f t="shared" si="10"/>
        <v>#VALUE!</v>
      </c>
      <c r="AF28" s="166" t="e">
        <f t="shared" si="10"/>
        <v>#VALUE!</v>
      </c>
      <c r="AG28" s="166" t="e">
        <f t="shared" si="10"/>
        <v>#VALUE!</v>
      </c>
      <c r="AH28" s="166" t="e">
        <f t="shared" si="10"/>
        <v>#VALUE!</v>
      </c>
      <c r="AI28" s="166" t="e">
        <f t="shared" si="10"/>
        <v>#VALUE!</v>
      </c>
      <c r="AJ28" s="166" t="e">
        <f t="shared" si="10"/>
        <v>#VALUE!</v>
      </c>
      <c r="AK28" s="166" t="e">
        <f t="shared" si="10"/>
        <v>#VALUE!</v>
      </c>
      <c r="AL28" s="166" t="e">
        <f t="shared" si="10"/>
        <v>#VALUE!</v>
      </c>
      <c r="AM28" s="166" t="e">
        <f t="shared" si="10"/>
        <v>#VALUE!</v>
      </c>
      <c r="AN28" s="167" t="e">
        <f t="shared" si="10"/>
        <v>#VALUE!</v>
      </c>
      <c r="AO28" s="165" t="e">
        <f t="shared" si="12"/>
        <v>#VALUE!</v>
      </c>
      <c r="AP28" s="166" t="e">
        <f t="shared" si="12"/>
        <v>#VALUE!</v>
      </c>
      <c r="AQ28" s="166" t="e">
        <f t="shared" si="12"/>
        <v>#VALUE!</v>
      </c>
      <c r="AR28" s="166" t="e">
        <f t="shared" si="12"/>
        <v>#VALUE!</v>
      </c>
      <c r="AS28" s="166" t="e">
        <f t="shared" si="12"/>
        <v>#VALUE!</v>
      </c>
      <c r="AT28" s="166" t="e">
        <f t="shared" si="12"/>
        <v>#VALUE!</v>
      </c>
      <c r="AU28" s="166" t="e">
        <f t="shared" si="12"/>
        <v>#VALUE!</v>
      </c>
      <c r="AV28" s="166" t="e">
        <f t="shared" si="12"/>
        <v>#VALUE!</v>
      </c>
      <c r="AW28" s="166" t="e">
        <f t="shared" si="12"/>
        <v>#VALUE!</v>
      </c>
      <c r="AX28" s="166" t="e">
        <f t="shared" si="12"/>
        <v>#VALUE!</v>
      </c>
      <c r="AY28" s="166" t="e">
        <f t="shared" si="12"/>
        <v>#VALUE!</v>
      </c>
      <c r="AZ28" s="167" t="e">
        <f t="shared" si="12"/>
        <v>#VALUE!</v>
      </c>
      <c r="BA28" s="145" t="e">
        <f t="shared" si="4"/>
        <v>#VALUE!</v>
      </c>
      <c r="BB28" s="145" t="e">
        <f t="shared" si="5"/>
        <v>#VALUE!</v>
      </c>
      <c r="BC28" s="145" t="e">
        <f t="shared" si="6"/>
        <v>#VALUE!</v>
      </c>
      <c r="BD28" s="145" t="e">
        <f t="shared" si="11"/>
        <v>#VALUE!</v>
      </c>
      <c r="BE28" s="145">
        <f t="shared" si="7"/>
        <v>0</v>
      </c>
    </row>
    <row r="29" spans="1:57">
      <c r="A29" s="171" t="s">
        <v>279</v>
      </c>
      <c r="B29" s="170" t="s">
        <v>280</v>
      </c>
      <c r="C29" s="158"/>
      <c r="D29" s="159"/>
      <c r="E29" s="160" t="e">
        <f t="shared" si="8"/>
        <v>#VALUE!</v>
      </c>
      <c r="F29" s="161" t="e">
        <f t="shared" si="8"/>
        <v>#VALUE!</v>
      </c>
      <c r="G29" s="161" t="e">
        <f t="shared" si="8"/>
        <v>#VALUE!</v>
      </c>
      <c r="H29" s="161" t="e">
        <f t="shared" si="8"/>
        <v>#VALUE!</v>
      </c>
      <c r="I29" s="161" t="e">
        <f t="shared" si="8"/>
        <v>#VALUE!</v>
      </c>
      <c r="J29" s="161" t="e">
        <f t="shared" si="8"/>
        <v>#VALUE!</v>
      </c>
      <c r="K29" s="161" t="e">
        <f t="shared" si="8"/>
        <v>#VALUE!</v>
      </c>
      <c r="L29" s="161" t="e">
        <f t="shared" si="8"/>
        <v>#VALUE!</v>
      </c>
      <c r="M29" s="161" t="e">
        <f t="shared" si="8"/>
        <v>#VALUE!</v>
      </c>
      <c r="N29" s="161" t="e">
        <f t="shared" si="8"/>
        <v>#VALUE!</v>
      </c>
      <c r="O29" s="161" t="e">
        <f t="shared" si="8"/>
        <v>#VALUE!</v>
      </c>
      <c r="P29" s="161" t="e">
        <f t="shared" si="8"/>
        <v>#VALUE!</v>
      </c>
      <c r="Q29" s="162" t="e">
        <f t="shared" si="9"/>
        <v>#VALUE!</v>
      </c>
      <c r="R29" s="163" t="e">
        <f t="shared" si="9"/>
        <v>#VALUE!</v>
      </c>
      <c r="S29" s="163" t="e">
        <f t="shared" si="9"/>
        <v>#VALUE!</v>
      </c>
      <c r="T29" s="163" t="e">
        <f t="shared" si="9"/>
        <v>#VALUE!</v>
      </c>
      <c r="U29" s="163" t="e">
        <f t="shared" si="9"/>
        <v>#VALUE!</v>
      </c>
      <c r="V29" s="163" t="e">
        <f t="shared" si="9"/>
        <v>#VALUE!</v>
      </c>
      <c r="W29" s="163" t="e">
        <f t="shared" si="9"/>
        <v>#VALUE!</v>
      </c>
      <c r="X29" s="163" t="e">
        <f t="shared" si="9"/>
        <v>#VALUE!</v>
      </c>
      <c r="Y29" s="163" t="e">
        <f t="shared" si="9"/>
        <v>#VALUE!</v>
      </c>
      <c r="Z29" s="163" t="e">
        <f t="shared" si="9"/>
        <v>#VALUE!</v>
      </c>
      <c r="AA29" s="163" t="e">
        <f t="shared" si="9"/>
        <v>#VALUE!</v>
      </c>
      <c r="AB29" s="164" t="e">
        <f t="shared" si="9"/>
        <v>#VALUE!</v>
      </c>
      <c r="AC29" s="165" t="e">
        <f t="shared" si="10"/>
        <v>#VALUE!</v>
      </c>
      <c r="AD29" s="166" t="e">
        <f t="shared" si="10"/>
        <v>#VALUE!</v>
      </c>
      <c r="AE29" s="166" t="e">
        <f t="shared" si="10"/>
        <v>#VALUE!</v>
      </c>
      <c r="AF29" s="166" t="e">
        <f t="shared" si="10"/>
        <v>#VALUE!</v>
      </c>
      <c r="AG29" s="166" t="e">
        <f t="shared" si="10"/>
        <v>#VALUE!</v>
      </c>
      <c r="AH29" s="166" t="e">
        <f t="shared" si="10"/>
        <v>#VALUE!</v>
      </c>
      <c r="AI29" s="166" t="e">
        <f t="shared" si="10"/>
        <v>#VALUE!</v>
      </c>
      <c r="AJ29" s="166" t="e">
        <f t="shared" si="10"/>
        <v>#VALUE!</v>
      </c>
      <c r="AK29" s="166" t="e">
        <f t="shared" si="10"/>
        <v>#VALUE!</v>
      </c>
      <c r="AL29" s="166" t="e">
        <f t="shared" si="10"/>
        <v>#VALUE!</v>
      </c>
      <c r="AM29" s="166" t="e">
        <f t="shared" si="10"/>
        <v>#VALUE!</v>
      </c>
      <c r="AN29" s="167" t="e">
        <f t="shared" si="10"/>
        <v>#VALUE!</v>
      </c>
      <c r="AO29" s="165" t="e">
        <f t="shared" si="12"/>
        <v>#VALUE!</v>
      </c>
      <c r="AP29" s="166" t="e">
        <f t="shared" si="12"/>
        <v>#VALUE!</v>
      </c>
      <c r="AQ29" s="166" t="e">
        <f t="shared" si="12"/>
        <v>#VALUE!</v>
      </c>
      <c r="AR29" s="166" t="e">
        <f t="shared" si="12"/>
        <v>#VALUE!</v>
      </c>
      <c r="AS29" s="166" t="e">
        <f t="shared" si="12"/>
        <v>#VALUE!</v>
      </c>
      <c r="AT29" s="166" t="e">
        <f t="shared" si="12"/>
        <v>#VALUE!</v>
      </c>
      <c r="AU29" s="166" t="e">
        <f t="shared" si="12"/>
        <v>#VALUE!</v>
      </c>
      <c r="AV29" s="166" t="e">
        <f t="shared" si="12"/>
        <v>#VALUE!</v>
      </c>
      <c r="AW29" s="166" t="e">
        <f t="shared" si="12"/>
        <v>#VALUE!</v>
      </c>
      <c r="AX29" s="166" t="e">
        <f t="shared" si="12"/>
        <v>#VALUE!</v>
      </c>
      <c r="AY29" s="166" t="e">
        <f t="shared" si="12"/>
        <v>#VALUE!</v>
      </c>
      <c r="AZ29" s="167" t="e">
        <f t="shared" si="12"/>
        <v>#VALUE!</v>
      </c>
      <c r="BA29" s="145" t="e">
        <f t="shared" si="4"/>
        <v>#VALUE!</v>
      </c>
      <c r="BB29" s="145" t="e">
        <f t="shared" si="5"/>
        <v>#VALUE!</v>
      </c>
      <c r="BC29" s="145" t="e">
        <f t="shared" si="6"/>
        <v>#VALUE!</v>
      </c>
      <c r="BD29" s="145" t="e">
        <f t="shared" si="11"/>
        <v>#VALUE!</v>
      </c>
      <c r="BE29" s="145">
        <f t="shared" si="7"/>
        <v>0</v>
      </c>
    </row>
    <row r="30" spans="1:57">
      <c r="A30" s="171" t="s">
        <v>281</v>
      </c>
      <c r="B30" s="170" t="s">
        <v>392</v>
      </c>
      <c r="C30" s="158"/>
      <c r="D30" s="159"/>
      <c r="E30" s="160" t="e">
        <f t="shared" si="8"/>
        <v>#VALUE!</v>
      </c>
      <c r="F30" s="161" t="e">
        <f t="shared" si="8"/>
        <v>#VALUE!</v>
      </c>
      <c r="G30" s="161" t="e">
        <f t="shared" si="8"/>
        <v>#VALUE!</v>
      </c>
      <c r="H30" s="161" t="e">
        <f t="shared" si="8"/>
        <v>#VALUE!</v>
      </c>
      <c r="I30" s="161" t="e">
        <f t="shared" si="8"/>
        <v>#VALUE!</v>
      </c>
      <c r="J30" s="161" t="e">
        <f t="shared" si="8"/>
        <v>#VALUE!</v>
      </c>
      <c r="K30" s="161" t="e">
        <f t="shared" si="8"/>
        <v>#VALUE!</v>
      </c>
      <c r="L30" s="161" t="e">
        <f t="shared" si="8"/>
        <v>#VALUE!</v>
      </c>
      <c r="M30" s="161" t="e">
        <f t="shared" si="8"/>
        <v>#VALUE!</v>
      </c>
      <c r="N30" s="161" t="e">
        <f t="shared" si="8"/>
        <v>#VALUE!</v>
      </c>
      <c r="O30" s="161" t="e">
        <f t="shared" si="8"/>
        <v>#VALUE!</v>
      </c>
      <c r="P30" s="161" t="e">
        <f t="shared" si="8"/>
        <v>#VALUE!</v>
      </c>
      <c r="Q30" s="162" t="e">
        <f t="shared" si="9"/>
        <v>#VALUE!</v>
      </c>
      <c r="R30" s="163" t="e">
        <f t="shared" si="9"/>
        <v>#VALUE!</v>
      </c>
      <c r="S30" s="163" t="e">
        <f t="shared" si="9"/>
        <v>#VALUE!</v>
      </c>
      <c r="T30" s="163" t="e">
        <f t="shared" si="9"/>
        <v>#VALUE!</v>
      </c>
      <c r="U30" s="163" t="e">
        <f t="shared" si="9"/>
        <v>#VALUE!</v>
      </c>
      <c r="V30" s="163" t="e">
        <f t="shared" si="9"/>
        <v>#VALUE!</v>
      </c>
      <c r="W30" s="163" t="e">
        <f t="shared" si="9"/>
        <v>#VALUE!</v>
      </c>
      <c r="X30" s="163" t="e">
        <f t="shared" si="9"/>
        <v>#VALUE!</v>
      </c>
      <c r="Y30" s="163" t="e">
        <f t="shared" si="9"/>
        <v>#VALUE!</v>
      </c>
      <c r="Z30" s="163" t="e">
        <f t="shared" si="9"/>
        <v>#VALUE!</v>
      </c>
      <c r="AA30" s="163" t="e">
        <f t="shared" si="9"/>
        <v>#VALUE!</v>
      </c>
      <c r="AB30" s="164" t="e">
        <f t="shared" si="9"/>
        <v>#VALUE!</v>
      </c>
      <c r="AC30" s="165" t="e">
        <f t="shared" si="10"/>
        <v>#VALUE!</v>
      </c>
      <c r="AD30" s="166" t="e">
        <f t="shared" si="10"/>
        <v>#VALUE!</v>
      </c>
      <c r="AE30" s="166" t="e">
        <f t="shared" si="10"/>
        <v>#VALUE!</v>
      </c>
      <c r="AF30" s="166" t="e">
        <f t="shared" si="10"/>
        <v>#VALUE!</v>
      </c>
      <c r="AG30" s="166" t="e">
        <f t="shared" si="10"/>
        <v>#VALUE!</v>
      </c>
      <c r="AH30" s="166" t="e">
        <f t="shared" si="10"/>
        <v>#VALUE!</v>
      </c>
      <c r="AI30" s="166" t="e">
        <f t="shared" si="10"/>
        <v>#VALUE!</v>
      </c>
      <c r="AJ30" s="166" t="e">
        <f t="shared" si="10"/>
        <v>#VALUE!</v>
      </c>
      <c r="AK30" s="166" t="e">
        <f t="shared" si="10"/>
        <v>#VALUE!</v>
      </c>
      <c r="AL30" s="166" t="e">
        <f t="shared" si="10"/>
        <v>#VALUE!</v>
      </c>
      <c r="AM30" s="166" t="e">
        <f t="shared" si="10"/>
        <v>#VALUE!</v>
      </c>
      <c r="AN30" s="167" t="e">
        <f t="shared" si="10"/>
        <v>#VALUE!</v>
      </c>
      <c r="AO30" s="165" t="e">
        <f t="shared" si="12"/>
        <v>#VALUE!</v>
      </c>
      <c r="AP30" s="166" t="e">
        <f t="shared" si="12"/>
        <v>#VALUE!</v>
      </c>
      <c r="AQ30" s="166" t="e">
        <f t="shared" si="12"/>
        <v>#VALUE!</v>
      </c>
      <c r="AR30" s="166" t="e">
        <f t="shared" si="12"/>
        <v>#VALUE!</v>
      </c>
      <c r="AS30" s="166" t="e">
        <f t="shared" si="12"/>
        <v>#VALUE!</v>
      </c>
      <c r="AT30" s="166" t="e">
        <f t="shared" si="12"/>
        <v>#VALUE!</v>
      </c>
      <c r="AU30" s="166" t="e">
        <f t="shared" si="12"/>
        <v>#VALUE!</v>
      </c>
      <c r="AV30" s="166" t="e">
        <f t="shared" si="12"/>
        <v>#VALUE!</v>
      </c>
      <c r="AW30" s="166" t="e">
        <f t="shared" si="12"/>
        <v>#VALUE!</v>
      </c>
      <c r="AX30" s="166" t="e">
        <f t="shared" si="12"/>
        <v>#VALUE!</v>
      </c>
      <c r="AY30" s="166" t="e">
        <f t="shared" si="12"/>
        <v>#VALUE!</v>
      </c>
      <c r="AZ30" s="167" t="e">
        <f t="shared" si="12"/>
        <v>#VALUE!</v>
      </c>
      <c r="BA30" s="145" t="e">
        <f t="shared" si="4"/>
        <v>#VALUE!</v>
      </c>
      <c r="BB30" s="145" t="e">
        <f t="shared" si="5"/>
        <v>#VALUE!</v>
      </c>
      <c r="BC30" s="145" t="e">
        <f t="shared" si="6"/>
        <v>#VALUE!</v>
      </c>
      <c r="BD30" s="145" t="e">
        <f t="shared" si="11"/>
        <v>#VALUE!</v>
      </c>
      <c r="BE30" s="145">
        <f t="shared" si="7"/>
        <v>0</v>
      </c>
    </row>
    <row r="31" spans="1:57">
      <c r="A31" s="169" t="s">
        <v>48</v>
      </c>
      <c r="B31" s="170" t="s">
        <v>367</v>
      </c>
      <c r="C31" s="158"/>
      <c r="D31" s="159"/>
      <c r="E31" s="160" t="e">
        <f t="shared" si="8"/>
        <v>#VALUE!</v>
      </c>
      <c r="F31" s="161" t="e">
        <f t="shared" si="8"/>
        <v>#VALUE!</v>
      </c>
      <c r="G31" s="161" t="e">
        <f t="shared" si="8"/>
        <v>#VALUE!</v>
      </c>
      <c r="H31" s="161" t="e">
        <f t="shared" si="8"/>
        <v>#VALUE!</v>
      </c>
      <c r="I31" s="161" t="e">
        <f t="shared" si="8"/>
        <v>#VALUE!</v>
      </c>
      <c r="J31" s="161" t="e">
        <f t="shared" si="8"/>
        <v>#VALUE!</v>
      </c>
      <c r="K31" s="161" t="e">
        <f t="shared" si="8"/>
        <v>#VALUE!</v>
      </c>
      <c r="L31" s="161" t="e">
        <f t="shared" si="8"/>
        <v>#VALUE!</v>
      </c>
      <c r="M31" s="161" t="e">
        <f t="shared" si="8"/>
        <v>#VALUE!</v>
      </c>
      <c r="N31" s="161" t="e">
        <f t="shared" si="8"/>
        <v>#VALUE!</v>
      </c>
      <c r="O31" s="161" t="e">
        <f t="shared" si="8"/>
        <v>#VALUE!</v>
      </c>
      <c r="P31" s="161" t="e">
        <f t="shared" si="8"/>
        <v>#VALUE!</v>
      </c>
      <c r="Q31" s="162" t="e">
        <f t="shared" si="9"/>
        <v>#VALUE!</v>
      </c>
      <c r="R31" s="163" t="e">
        <f t="shared" si="9"/>
        <v>#VALUE!</v>
      </c>
      <c r="S31" s="163" t="e">
        <f t="shared" si="9"/>
        <v>#VALUE!</v>
      </c>
      <c r="T31" s="163" t="e">
        <f t="shared" si="9"/>
        <v>#VALUE!</v>
      </c>
      <c r="U31" s="163" t="e">
        <f t="shared" si="9"/>
        <v>#VALUE!</v>
      </c>
      <c r="V31" s="163" t="e">
        <f t="shared" si="9"/>
        <v>#VALUE!</v>
      </c>
      <c r="W31" s="163" t="e">
        <f t="shared" si="9"/>
        <v>#VALUE!</v>
      </c>
      <c r="X31" s="163" t="e">
        <f t="shared" si="9"/>
        <v>#VALUE!</v>
      </c>
      <c r="Y31" s="163" t="e">
        <f t="shared" si="9"/>
        <v>#VALUE!</v>
      </c>
      <c r="Z31" s="163" t="e">
        <f t="shared" si="9"/>
        <v>#VALUE!</v>
      </c>
      <c r="AA31" s="163" t="e">
        <f t="shared" si="9"/>
        <v>#VALUE!</v>
      </c>
      <c r="AB31" s="164" t="e">
        <f t="shared" si="9"/>
        <v>#VALUE!</v>
      </c>
      <c r="AC31" s="165" t="e">
        <f t="shared" si="10"/>
        <v>#VALUE!</v>
      </c>
      <c r="AD31" s="166" t="e">
        <f t="shared" si="10"/>
        <v>#VALUE!</v>
      </c>
      <c r="AE31" s="166" t="e">
        <f t="shared" si="10"/>
        <v>#VALUE!</v>
      </c>
      <c r="AF31" s="166" t="e">
        <f t="shared" si="10"/>
        <v>#VALUE!</v>
      </c>
      <c r="AG31" s="166" t="e">
        <f t="shared" si="10"/>
        <v>#VALUE!</v>
      </c>
      <c r="AH31" s="166" t="e">
        <f t="shared" si="10"/>
        <v>#VALUE!</v>
      </c>
      <c r="AI31" s="166" t="e">
        <f t="shared" si="10"/>
        <v>#VALUE!</v>
      </c>
      <c r="AJ31" s="166" t="e">
        <f t="shared" si="10"/>
        <v>#VALUE!</v>
      </c>
      <c r="AK31" s="166" t="e">
        <f t="shared" si="10"/>
        <v>#VALUE!</v>
      </c>
      <c r="AL31" s="166" t="e">
        <f t="shared" si="10"/>
        <v>#VALUE!</v>
      </c>
      <c r="AM31" s="166" t="e">
        <f t="shared" si="10"/>
        <v>#VALUE!</v>
      </c>
      <c r="AN31" s="167" t="e">
        <f t="shared" si="10"/>
        <v>#VALUE!</v>
      </c>
      <c r="AO31" s="165" t="e">
        <f t="shared" si="12"/>
        <v>#VALUE!</v>
      </c>
      <c r="AP31" s="166" t="e">
        <f t="shared" si="12"/>
        <v>#VALUE!</v>
      </c>
      <c r="AQ31" s="166" t="e">
        <f t="shared" si="12"/>
        <v>#VALUE!</v>
      </c>
      <c r="AR31" s="166" t="e">
        <f t="shared" si="12"/>
        <v>#VALUE!</v>
      </c>
      <c r="AS31" s="166" t="e">
        <f t="shared" si="12"/>
        <v>#VALUE!</v>
      </c>
      <c r="AT31" s="166" t="e">
        <f t="shared" si="12"/>
        <v>#VALUE!</v>
      </c>
      <c r="AU31" s="166" t="e">
        <f t="shared" si="12"/>
        <v>#VALUE!</v>
      </c>
      <c r="AV31" s="166" t="e">
        <f t="shared" si="12"/>
        <v>#VALUE!</v>
      </c>
      <c r="AW31" s="166" t="e">
        <f t="shared" si="12"/>
        <v>#VALUE!</v>
      </c>
      <c r="AX31" s="166" t="e">
        <f t="shared" si="12"/>
        <v>#VALUE!</v>
      </c>
      <c r="AY31" s="166" t="e">
        <f t="shared" si="12"/>
        <v>#VALUE!</v>
      </c>
      <c r="AZ31" s="167" t="e">
        <f t="shared" si="12"/>
        <v>#VALUE!</v>
      </c>
      <c r="BA31" s="145" t="e">
        <f t="shared" si="4"/>
        <v>#VALUE!</v>
      </c>
      <c r="BB31" s="145" t="e">
        <f t="shared" si="5"/>
        <v>#VALUE!</v>
      </c>
      <c r="BC31" s="145" t="e">
        <f t="shared" si="6"/>
        <v>#VALUE!</v>
      </c>
      <c r="BD31" s="145" t="e">
        <f t="shared" si="11"/>
        <v>#VALUE!</v>
      </c>
      <c r="BE31" s="145">
        <f t="shared" si="7"/>
        <v>0</v>
      </c>
    </row>
    <row r="32" spans="1:57" ht="30">
      <c r="A32" s="169" t="s">
        <v>282</v>
      </c>
      <c r="B32" s="218" t="s">
        <v>453</v>
      </c>
      <c r="C32" s="158"/>
      <c r="D32" s="159"/>
      <c r="E32" s="160" t="e">
        <f t="shared" si="8"/>
        <v>#VALUE!</v>
      </c>
      <c r="F32" s="161" t="e">
        <f t="shared" si="8"/>
        <v>#VALUE!</v>
      </c>
      <c r="G32" s="161" t="e">
        <f t="shared" si="8"/>
        <v>#VALUE!</v>
      </c>
      <c r="H32" s="161" t="e">
        <f t="shared" si="8"/>
        <v>#VALUE!</v>
      </c>
      <c r="I32" s="161" t="e">
        <f t="shared" si="8"/>
        <v>#VALUE!</v>
      </c>
      <c r="J32" s="161" t="e">
        <f t="shared" si="8"/>
        <v>#VALUE!</v>
      </c>
      <c r="K32" s="161" t="e">
        <f t="shared" si="8"/>
        <v>#VALUE!</v>
      </c>
      <c r="L32" s="161" t="e">
        <f t="shared" si="8"/>
        <v>#VALUE!</v>
      </c>
      <c r="M32" s="161" t="e">
        <f t="shared" si="8"/>
        <v>#VALUE!</v>
      </c>
      <c r="N32" s="161" t="e">
        <f t="shared" si="8"/>
        <v>#VALUE!</v>
      </c>
      <c r="O32" s="161" t="e">
        <f t="shared" si="8"/>
        <v>#VALUE!</v>
      </c>
      <c r="P32" s="161" t="e">
        <f t="shared" si="8"/>
        <v>#VALUE!</v>
      </c>
      <c r="Q32" s="162" t="e">
        <f t="shared" si="9"/>
        <v>#VALUE!</v>
      </c>
      <c r="R32" s="163" t="e">
        <f t="shared" si="9"/>
        <v>#VALUE!</v>
      </c>
      <c r="S32" s="163" t="e">
        <f t="shared" si="9"/>
        <v>#VALUE!</v>
      </c>
      <c r="T32" s="163" t="e">
        <f t="shared" si="9"/>
        <v>#VALUE!</v>
      </c>
      <c r="U32" s="163" t="e">
        <f t="shared" si="9"/>
        <v>#VALUE!</v>
      </c>
      <c r="V32" s="163" t="e">
        <f t="shared" si="9"/>
        <v>#VALUE!</v>
      </c>
      <c r="W32" s="163" t="e">
        <f t="shared" si="9"/>
        <v>#VALUE!</v>
      </c>
      <c r="X32" s="163" t="e">
        <f t="shared" si="9"/>
        <v>#VALUE!</v>
      </c>
      <c r="Y32" s="163" t="e">
        <f t="shared" si="9"/>
        <v>#VALUE!</v>
      </c>
      <c r="Z32" s="163" t="e">
        <f t="shared" si="9"/>
        <v>#VALUE!</v>
      </c>
      <c r="AA32" s="163" t="e">
        <f t="shared" si="9"/>
        <v>#VALUE!</v>
      </c>
      <c r="AB32" s="164" t="e">
        <f t="shared" si="9"/>
        <v>#VALUE!</v>
      </c>
      <c r="AC32" s="165" t="e">
        <f t="shared" si="10"/>
        <v>#VALUE!</v>
      </c>
      <c r="AD32" s="166" t="e">
        <f t="shared" si="10"/>
        <v>#VALUE!</v>
      </c>
      <c r="AE32" s="166" t="e">
        <f t="shared" si="10"/>
        <v>#VALUE!</v>
      </c>
      <c r="AF32" s="166" t="e">
        <f t="shared" si="10"/>
        <v>#VALUE!</v>
      </c>
      <c r="AG32" s="166" t="e">
        <f t="shared" si="10"/>
        <v>#VALUE!</v>
      </c>
      <c r="AH32" s="166" t="e">
        <f t="shared" si="10"/>
        <v>#VALUE!</v>
      </c>
      <c r="AI32" s="166" t="e">
        <f t="shared" si="10"/>
        <v>#VALUE!</v>
      </c>
      <c r="AJ32" s="166" t="e">
        <f t="shared" si="10"/>
        <v>#VALUE!</v>
      </c>
      <c r="AK32" s="166" t="e">
        <f t="shared" si="10"/>
        <v>#VALUE!</v>
      </c>
      <c r="AL32" s="166" t="e">
        <f t="shared" si="10"/>
        <v>#VALUE!</v>
      </c>
      <c r="AM32" s="166" t="e">
        <f t="shared" si="10"/>
        <v>#VALUE!</v>
      </c>
      <c r="AN32" s="167" t="e">
        <f t="shared" si="10"/>
        <v>#VALUE!</v>
      </c>
      <c r="AO32" s="165" t="e">
        <f t="shared" si="12"/>
        <v>#VALUE!</v>
      </c>
      <c r="AP32" s="166" t="e">
        <f t="shared" si="12"/>
        <v>#VALUE!</v>
      </c>
      <c r="AQ32" s="166" t="e">
        <f t="shared" si="12"/>
        <v>#VALUE!</v>
      </c>
      <c r="AR32" s="166" t="e">
        <f t="shared" si="12"/>
        <v>#VALUE!</v>
      </c>
      <c r="AS32" s="166" t="e">
        <f t="shared" si="12"/>
        <v>#VALUE!</v>
      </c>
      <c r="AT32" s="166" t="e">
        <f t="shared" si="12"/>
        <v>#VALUE!</v>
      </c>
      <c r="AU32" s="166" t="e">
        <f t="shared" si="12"/>
        <v>#VALUE!</v>
      </c>
      <c r="AV32" s="166" t="e">
        <f t="shared" si="12"/>
        <v>#VALUE!</v>
      </c>
      <c r="AW32" s="166" t="e">
        <f t="shared" si="12"/>
        <v>#VALUE!</v>
      </c>
      <c r="AX32" s="166" t="e">
        <f t="shared" si="12"/>
        <v>#VALUE!</v>
      </c>
      <c r="AY32" s="166" t="e">
        <f t="shared" si="12"/>
        <v>#VALUE!</v>
      </c>
      <c r="AZ32" s="167" t="e">
        <f t="shared" si="12"/>
        <v>#VALUE!</v>
      </c>
      <c r="BA32" s="145" t="e">
        <f t="shared" si="4"/>
        <v>#VALUE!</v>
      </c>
      <c r="BB32" s="145" t="e">
        <f t="shared" si="5"/>
        <v>#VALUE!</v>
      </c>
      <c r="BC32" s="145" t="e">
        <f t="shared" si="6"/>
        <v>#VALUE!</v>
      </c>
      <c r="BD32" s="145" t="e">
        <f t="shared" si="11"/>
        <v>#VALUE!</v>
      </c>
      <c r="BE32" s="145">
        <f t="shared" si="7"/>
        <v>0</v>
      </c>
    </row>
    <row r="33" spans="1:57">
      <c r="A33" s="256" t="s">
        <v>393</v>
      </c>
      <c r="B33" s="218" t="s">
        <v>418</v>
      </c>
      <c r="C33" s="158"/>
      <c r="D33" s="159"/>
      <c r="E33" s="160" t="e">
        <f t="shared" si="8"/>
        <v>#VALUE!</v>
      </c>
      <c r="F33" s="161" t="e">
        <f t="shared" si="8"/>
        <v>#VALUE!</v>
      </c>
      <c r="G33" s="161" t="e">
        <f t="shared" si="8"/>
        <v>#VALUE!</v>
      </c>
      <c r="H33" s="161" t="e">
        <f t="shared" si="8"/>
        <v>#VALUE!</v>
      </c>
      <c r="I33" s="161" t="e">
        <f t="shared" si="8"/>
        <v>#VALUE!</v>
      </c>
      <c r="J33" s="161" t="e">
        <f t="shared" si="8"/>
        <v>#VALUE!</v>
      </c>
      <c r="K33" s="161" t="e">
        <f t="shared" si="8"/>
        <v>#VALUE!</v>
      </c>
      <c r="L33" s="161" t="e">
        <f t="shared" si="8"/>
        <v>#VALUE!</v>
      </c>
      <c r="M33" s="161" t="e">
        <f t="shared" si="8"/>
        <v>#VALUE!</v>
      </c>
      <c r="N33" s="161" t="e">
        <f t="shared" si="8"/>
        <v>#VALUE!</v>
      </c>
      <c r="O33" s="161" t="e">
        <f t="shared" si="8"/>
        <v>#VALUE!</v>
      </c>
      <c r="P33" s="161" t="e">
        <f t="shared" si="8"/>
        <v>#VALUE!</v>
      </c>
      <c r="Q33" s="162" t="e">
        <f t="shared" si="9"/>
        <v>#VALUE!</v>
      </c>
      <c r="R33" s="163" t="e">
        <f t="shared" si="9"/>
        <v>#VALUE!</v>
      </c>
      <c r="S33" s="163" t="e">
        <f t="shared" si="9"/>
        <v>#VALUE!</v>
      </c>
      <c r="T33" s="163" t="e">
        <f t="shared" si="9"/>
        <v>#VALUE!</v>
      </c>
      <c r="U33" s="163" t="e">
        <f t="shared" si="9"/>
        <v>#VALUE!</v>
      </c>
      <c r="V33" s="163" t="e">
        <f t="shared" si="9"/>
        <v>#VALUE!</v>
      </c>
      <c r="W33" s="163" t="e">
        <f t="shared" si="9"/>
        <v>#VALUE!</v>
      </c>
      <c r="X33" s="163" t="e">
        <f t="shared" si="9"/>
        <v>#VALUE!</v>
      </c>
      <c r="Y33" s="163" t="e">
        <f t="shared" si="9"/>
        <v>#VALUE!</v>
      </c>
      <c r="Z33" s="163" t="e">
        <f t="shared" si="9"/>
        <v>#VALUE!</v>
      </c>
      <c r="AA33" s="163" t="e">
        <f t="shared" si="9"/>
        <v>#VALUE!</v>
      </c>
      <c r="AB33" s="164" t="e">
        <f t="shared" si="9"/>
        <v>#VALUE!</v>
      </c>
      <c r="AC33" s="165" t="e">
        <f t="shared" si="10"/>
        <v>#VALUE!</v>
      </c>
      <c r="AD33" s="166" t="e">
        <f t="shared" si="10"/>
        <v>#VALUE!</v>
      </c>
      <c r="AE33" s="166" t="e">
        <f t="shared" si="10"/>
        <v>#VALUE!</v>
      </c>
      <c r="AF33" s="166" t="e">
        <f t="shared" si="10"/>
        <v>#VALUE!</v>
      </c>
      <c r="AG33" s="166" t="e">
        <f t="shared" si="10"/>
        <v>#VALUE!</v>
      </c>
      <c r="AH33" s="166" t="e">
        <f t="shared" si="10"/>
        <v>#VALUE!</v>
      </c>
      <c r="AI33" s="166" t="e">
        <f t="shared" si="10"/>
        <v>#VALUE!</v>
      </c>
      <c r="AJ33" s="166" t="e">
        <f t="shared" si="10"/>
        <v>#VALUE!</v>
      </c>
      <c r="AK33" s="166" t="e">
        <f t="shared" si="10"/>
        <v>#VALUE!</v>
      </c>
      <c r="AL33" s="166" t="e">
        <f t="shared" si="10"/>
        <v>#VALUE!</v>
      </c>
      <c r="AM33" s="166" t="e">
        <f t="shared" si="10"/>
        <v>#VALUE!</v>
      </c>
      <c r="AN33" s="167" t="e">
        <f t="shared" si="10"/>
        <v>#VALUE!</v>
      </c>
      <c r="AO33" s="165" t="e">
        <f t="shared" si="12"/>
        <v>#VALUE!</v>
      </c>
      <c r="AP33" s="166" t="e">
        <f t="shared" si="12"/>
        <v>#VALUE!</v>
      </c>
      <c r="AQ33" s="166" t="e">
        <f t="shared" si="12"/>
        <v>#VALUE!</v>
      </c>
      <c r="AR33" s="166" t="e">
        <f t="shared" si="12"/>
        <v>#VALUE!</v>
      </c>
      <c r="AS33" s="166" t="e">
        <f t="shared" si="12"/>
        <v>#VALUE!</v>
      </c>
      <c r="AT33" s="166" t="e">
        <f t="shared" si="12"/>
        <v>#VALUE!</v>
      </c>
      <c r="AU33" s="166" t="e">
        <f t="shared" si="12"/>
        <v>#VALUE!</v>
      </c>
      <c r="AV33" s="166" t="e">
        <f t="shared" si="12"/>
        <v>#VALUE!</v>
      </c>
      <c r="AW33" s="166" t="e">
        <f t="shared" si="12"/>
        <v>#VALUE!</v>
      </c>
      <c r="AX33" s="166" t="e">
        <f t="shared" si="12"/>
        <v>#VALUE!</v>
      </c>
      <c r="AY33" s="166" t="e">
        <f t="shared" si="12"/>
        <v>#VALUE!</v>
      </c>
      <c r="AZ33" s="167" t="e">
        <f t="shared" si="12"/>
        <v>#VALUE!</v>
      </c>
      <c r="BA33" s="145" t="e">
        <f t="shared" si="4"/>
        <v>#VALUE!</v>
      </c>
      <c r="BB33" s="145" t="e">
        <f t="shared" si="5"/>
        <v>#VALUE!</v>
      </c>
      <c r="BC33" s="145" t="e">
        <f t="shared" si="6"/>
        <v>#VALUE!</v>
      </c>
      <c r="BD33" s="145" t="e">
        <f t="shared" si="11"/>
        <v>#VALUE!</v>
      </c>
      <c r="BE33" s="145">
        <f t="shared" si="7"/>
        <v>0</v>
      </c>
    </row>
    <row r="34" spans="1:57">
      <c r="A34" s="256" t="s">
        <v>34</v>
      </c>
      <c r="B34" s="170" t="s">
        <v>419</v>
      </c>
      <c r="C34" s="158"/>
      <c r="D34" s="159"/>
      <c r="E34" s="160" t="e">
        <f t="shared" si="8"/>
        <v>#VALUE!</v>
      </c>
      <c r="F34" s="161" t="e">
        <f t="shared" si="8"/>
        <v>#VALUE!</v>
      </c>
      <c r="G34" s="161" t="e">
        <f t="shared" si="8"/>
        <v>#VALUE!</v>
      </c>
      <c r="H34" s="161" t="e">
        <f t="shared" si="8"/>
        <v>#VALUE!</v>
      </c>
      <c r="I34" s="161" t="e">
        <f t="shared" si="8"/>
        <v>#VALUE!</v>
      </c>
      <c r="J34" s="161" t="e">
        <f t="shared" si="8"/>
        <v>#VALUE!</v>
      </c>
      <c r="K34" s="161" t="e">
        <f t="shared" si="8"/>
        <v>#VALUE!</v>
      </c>
      <c r="L34" s="161" t="e">
        <f t="shared" si="8"/>
        <v>#VALUE!</v>
      </c>
      <c r="M34" s="161" t="e">
        <f t="shared" si="8"/>
        <v>#VALUE!</v>
      </c>
      <c r="N34" s="161" t="e">
        <f t="shared" si="8"/>
        <v>#VALUE!</v>
      </c>
      <c r="O34" s="161" t="e">
        <f t="shared" si="8"/>
        <v>#VALUE!</v>
      </c>
      <c r="P34" s="161" t="e">
        <f t="shared" si="8"/>
        <v>#VALUE!</v>
      </c>
      <c r="Q34" s="162" t="e">
        <f t="shared" si="9"/>
        <v>#VALUE!</v>
      </c>
      <c r="R34" s="163" t="e">
        <f t="shared" si="9"/>
        <v>#VALUE!</v>
      </c>
      <c r="S34" s="163" t="e">
        <f t="shared" si="9"/>
        <v>#VALUE!</v>
      </c>
      <c r="T34" s="163" t="e">
        <f t="shared" si="9"/>
        <v>#VALUE!</v>
      </c>
      <c r="U34" s="163" t="e">
        <f t="shared" si="9"/>
        <v>#VALUE!</v>
      </c>
      <c r="V34" s="163" t="e">
        <f t="shared" si="9"/>
        <v>#VALUE!</v>
      </c>
      <c r="W34" s="163" t="e">
        <f t="shared" si="9"/>
        <v>#VALUE!</v>
      </c>
      <c r="X34" s="163" t="e">
        <f t="shared" si="9"/>
        <v>#VALUE!</v>
      </c>
      <c r="Y34" s="163" t="e">
        <f t="shared" si="9"/>
        <v>#VALUE!</v>
      </c>
      <c r="Z34" s="163" t="e">
        <f t="shared" si="9"/>
        <v>#VALUE!</v>
      </c>
      <c r="AA34" s="163" t="e">
        <f t="shared" si="9"/>
        <v>#VALUE!</v>
      </c>
      <c r="AB34" s="164" t="e">
        <f t="shared" si="9"/>
        <v>#VALUE!</v>
      </c>
      <c r="AC34" s="165" t="e">
        <f t="shared" si="10"/>
        <v>#VALUE!</v>
      </c>
      <c r="AD34" s="166" t="e">
        <f t="shared" si="10"/>
        <v>#VALUE!</v>
      </c>
      <c r="AE34" s="166" t="e">
        <f t="shared" si="10"/>
        <v>#VALUE!</v>
      </c>
      <c r="AF34" s="166" t="e">
        <f t="shared" si="10"/>
        <v>#VALUE!</v>
      </c>
      <c r="AG34" s="166" t="e">
        <f t="shared" si="10"/>
        <v>#VALUE!</v>
      </c>
      <c r="AH34" s="166" t="e">
        <f t="shared" si="10"/>
        <v>#VALUE!</v>
      </c>
      <c r="AI34" s="166" t="e">
        <f t="shared" si="10"/>
        <v>#VALUE!</v>
      </c>
      <c r="AJ34" s="166" t="e">
        <f t="shared" si="10"/>
        <v>#VALUE!</v>
      </c>
      <c r="AK34" s="166" t="e">
        <f t="shared" si="10"/>
        <v>#VALUE!</v>
      </c>
      <c r="AL34" s="166" t="e">
        <f t="shared" si="10"/>
        <v>#VALUE!</v>
      </c>
      <c r="AM34" s="166" t="e">
        <f t="shared" si="10"/>
        <v>#VALUE!</v>
      </c>
      <c r="AN34" s="167" t="e">
        <f t="shared" si="10"/>
        <v>#VALUE!</v>
      </c>
      <c r="AO34" s="165" t="e">
        <f t="shared" si="12"/>
        <v>#VALUE!</v>
      </c>
      <c r="AP34" s="166" t="e">
        <f t="shared" si="12"/>
        <v>#VALUE!</v>
      </c>
      <c r="AQ34" s="166" t="e">
        <f t="shared" si="12"/>
        <v>#VALUE!</v>
      </c>
      <c r="AR34" s="166" t="e">
        <f t="shared" si="12"/>
        <v>#VALUE!</v>
      </c>
      <c r="AS34" s="166" t="e">
        <f t="shared" si="12"/>
        <v>#VALUE!</v>
      </c>
      <c r="AT34" s="166" t="e">
        <f t="shared" si="12"/>
        <v>#VALUE!</v>
      </c>
      <c r="AU34" s="166" t="e">
        <f t="shared" si="12"/>
        <v>#VALUE!</v>
      </c>
      <c r="AV34" s="166" t="e">
        <f t="shared" si="12"/>
        <v>#VALUE!</v>
      </c>
      <c r="AW34" s="166" t="e">
        <f t="shared" si="12"/>
        <v>#VALUE!</v>
      </c>
      <c r="AX34" s="166" t="e">
        <f t="shared" si="12"/>
        <v>#VALUE!</v>
      </c>
      <c r="AY34" s="166" t="e">
        <f t="shared" si="12"/>
        <v>#VALUE!</v>
      </c>
      <c r="AZ34" s="167" t="e">
        <f t="shared" si="12"/>
        <v>#VALUE!</v>
      </c>
      <c r="BA34" s="145" t="e">
        <f t="shared" si="4"/>
        <v>#VALUE!</v>
      </c>
      <c r="BB34" s="145" t="e">
        <f t="shared" si="5"/>
        <v>#VALUE!</v>
      </c>
      <c r="BC34" s="145" t="e">
        <f t="shared" si="6"/>
        <v>#VALUE!</v>
      </c>
      <c r="BD34" s="145" t="e">
        <f t="shared" si="11"/>
        <v>#VALUE!</v>
      </c>
      <c r="BE34" s="145">
        <f t="shared" si="7"/>
        <v>0</v>
      </c>
    </row>
    <row r="35" spans="1:57">
      <c r="A35" s="257" t="s">
        <v>35</v>
      </c>
      <c r="B35" s="170" t="s">
        <v>420</v>
      </c>
      <c r="C35" s="158"/>
      <c r="D35" s="159"/>
      <c r="E35" s="160" t="e">
        <f t="shared" si="8"/>
        <v>#VALUE!</v>
      </c>
      <c r="F35" s="161" t="e">
        <f t="shared" si="8"/>
        <v>#VALUE!</v>
      </c>
      <c r="G35" s="161" t="e">
        <f t="shared" si="8"/>
        <v>#VALUE!</v>
      </c>
      <c r="H35" s="161" t="e">
        <f t="shared" si="8"/>
        <v>#VALUE!</v>
      </c>
      <c r="I35" s="161" t="e">
        <f t="shared" si="8"/>
        <v>#VALUE!</v>
      </c>
      <c r="J35" s="161" t="e">
        <f t="shared" si="8"/>
        <v>#VALUE!</v>
      </c>
      <c r="K35" s="161" t="e">
        <f t="shared" si="8"/>
        <v>#VALUE!</v>
      </c>
      <c r="L35" s="161" t="e">
        <f t="shared" si="8"/>
        <v>#VALUE!</v>
      </c>
      <c r="M35" s="161" t="e">
        <f t="shared" si="8"/>
        <v>#VALUE!</v>
      </c>
      <c r="N35" s="161" t="e">
        <f t="shared" si="8"/>
        <v>#VALUE!</v>
      </c>
      <c r="O35" s="161" t="e">
        <f t="shared" si="8"/>
        <v>#VALUE!</v>
      </c>
      <c r="P35" s="161" t="e">
        <f t="shared" si="8"/>
        <v>#VALUE!</v>
      </c>
      <c r="Q35" s="162" t="e">
        <f t="shared" si="9"/>
        <v>#VALUE!</v>
      </c>
      <c r="R35" s="163" t="e">
        <f t="shared" si="9"/>
        <v>#VALUE!</v>
      </c>
      <c r="S35" s="163" t="e">
        <f t="shared" si="9"/>
        <v>#VALUE!</v>
      </c>
      <c r="T35" s="163" t="e">
        <f t="shared" si="9"/>
        <v>#VALUE!</v>
      </c>
      <c r="U35" s="163" t="e">
        <f t="shared" si="9"/>
        <v>#VALUE!</v>
      </c>
      <c r="V35" s="163" t="e">
        <f t="shared" si="9"/>
        <v>#VALUE!</v>
      </c>
      <c r="W35" s="163" t="e">
        <f t="shared" si="9"/>
        <v>#VALUE!</v>
      </c>
      <c r="X35" s="163" t="e">
        <f t="shared" si="9"/>
        <v>#VALUE!</v>
      </c>
      <c r="Y35" s="163" t="e">
        <f t="shared" si="9"/>
        <v>#VALUE!</v>
      </c>
      <c r="Z35" s="163" t="e">
        <f t="shared" si="9"/>
        <v>#VALUE!</v>
      </c>
      <c r="AA35" s="163" t="e">
        <f t="shared" si="9"/>
        <v>#VALUE!</v>
      </c>
      <c r="AB35" s="164" t="e">
        <f t="shared" si="9"/>
        <v>#VALUE!</v>
      </c>
      <c r="AC35" s="165" t="e">
        <f t="shared" si="10"/>
        <v>#VALUE!</v>
      </c>
      <c r="AD35" s="166" t="e">
        <f t="shared" si="10"/>
        <v>#VALUE!</v>
      </c>
      <c r="AE35" s="166" t="e">
        <f t="shared" si="10"/>
        <v>#VALUE!</v>
      </c>
      <c r="AF35" s="166" t="e">
        <f t="shared" si="10"/>
        <v>#VALUE!</v>
      </c>
      <c r="AG35" s="166" t="e">
        <f t="shared" si="10"/>
        <v>#VALUE!</v>
      </c>
      <c r="AH35" s="166" t="e">
        <f t="shared" si="10"/>
        <v>#VALUE!</v>
      </c>
      <c r="AI35" s="166" t="e">
        <f t="shared" si="10"/>
        <v>#VALUE!</v>
      </c>
      <c r="AJ35" s="166" t="e">
        <f t="shared" si="10"/>
        <v>#VALUE!</v>
      </c>
      <c r="AK35" s="166" t="e">
        <f t="shared" si="10"/>
        <v>#VALUE!</v>
      </c>
      <c r="AL35" s="166" t="e">
        <f t="shared" si="10"/>
        <v>#VALUE!</v>
      </c>
      <c r="AM35" s="166" t="e">
        <f t="shared" si="10"/>
        <v>#VALUE!</v>
      </c>
      <c r="AN35" s="167" t="e">
        <f t="shared" si="10"/>
        <v>#VALUE!</v>
      </c>
      <c r="AO35" s="165" t="e">
        <f t="shared" si="12"/>
        <v>#VALUE!</v>
      </c>
      <c r="AP35" s="166" t="e">
        <f t="shared" si="12"/>
        <v>#VALUE!</v>
      </c>
      <c r="AQ35" s="166" t="e">
        <f t="shared" si="12"/>
        <v>#VALUE!</v>
      </c>
      <c r="AR35" s="166" t="e">
        <f t="shared" si="12"/>
        <v>#VALUE!</v>
      </c>
      <c r="AS35" s="166" t="e">
        <f t="shared" si="12"/>
        <v>#VALUE!</v>
      </c>
      <c r="AT35" s="166" t="e">
        <f t="shared" si="12"/>
        <v>#VALUE!</v>
      </c>
      <c r="AU35" s="166" t="e">
        <f t="shared" si="12"/>
        <v>#VALUE!</v>
      </c>
      <c r="AV35" s="166" t="e">
        <f t="shared" si="12"/>
        <v>#VALUE!</v>
      </c>
      <c r="AW35" s="166" t="e">
        <f t="shared" si="12"/>
        <v>#VALUE!</v>
      </c>
      <c r="AX35" s="166" t="e">
        <f t="shared" si="12"/>
        <v>#VALUE!</v>
      </c>
      <c r="AY35" s="166" t="e">
        <f t="shared" si="12"/>
        <v>#VALUE!</v>
      </c>
      <c r="AZ35" s="167" t="e">
        <f t="shared" si="12"/>
        <v>#VALUE!</v>
      </c>
      <c r="BA35" s="145" t="e">
        <f t="shared" si="4"/>
        <v>#VALUE!</v>
      </c>
      <c r="BB35" s="145" t="e">
        <f t="shared" si="5"/>
        <v>#VALUE!</v>
      </c>
      <c r="BC35" s="145" t="e">
        <f t="shared" si="6"/>
        <v>#VALUE!</v>
      </c>
      <c r="BD35" s="145" t="e">
        <f t="shared" si="11"/>
        <v>#VALUE!</v>
      </c>
      <c r="BE35" s="145">
        <f t="shared" si="7"/>
        <v>0</v>
      </c>
    </row>
    <row r="36" spans="1:57">
      <c r="A36" s="257" t="s">
        <v>35</v>
      </c>
      <c r="B36" s="170" t="s">
        <v>421</v>
      </c>
      <c r="C36" s="158"/>
      <c r="D36" s="159"/>
      <c r="E36" s="160" t="e">
        <f t="shared" si="8"/>
        <v>#VALUE!</v>
      </c>
      <c r="F36" s="161" t="e">
        <f t="shared" si="8"/>
        <v>#VALUE!</v>
      </c>
      <c r="G36" s="161" t="e">
        <f t="shared" si="8"/>
        <v>#VALUE!</v>
      </c>
      <c r="H36" s="161" t="e">
        <f t="shared" si="8"/>
        <v>#VALUE!</v>
      </c>
      <c r="I36" s="161" t="e">
        <f t="shared" si="8"/>
        <v>#VALUE!</v>
      </c>
      <c r="J36" s="161" t="e">
        <f t="shared" si="8"/>
        <v>#VALUE!</v>
      </c>
      <c r="K36" s="161" t="e">
        <f t="shared" si="8"/>
        <v>#VALUE!</v>
      </c>
      <c r="L36" s="161" t="e">
        <f t="shared" si="8"/>
        <v>#VALUE!</v>
      </c>
      <c r="M36" s="161" t="e">
        <f t="shared" si="8"/>
        <v>#VALUE!</v>
      </c>
      <c r="N36" s="161" t="e">
        <f t="shared" si="8"/>
        <v>#VALUE!</v>
      </c>
      <c r="O36" s="161" t="e">
        <f t="shared" si="8"/>
        <v>#VALUE!</v>
      </c>
      <c r="P36" s="161" t="e">
        <f t="shared" si="8"/>
        <v>#VALUE!</v>
      </c>
      <c r="Q36" s="162" t="e">
        <f t="shared" si="9"/>
        <v>#VALUE!</v>
      </c>
      <c r="R36" s="163" t="e">
        <f t="shared" si="9"/>
        <v>#VALUE!</v>
      </c>
      <c r="S36" s="163" t="e">
        <f t="shared" si="9"/>
        <v>#VALUE!</v>
      </c>
      <c r="T36" s="163" t="e">
        <f t="shared" si="9"/>
        <v>#VALUE!</v>
      </c>
      <c r="U36" s="163" t="e">
        <f t="shared" si="9"/>
        <v>#VALUE!</v>
      </c>
      <c r="V36" s="163" t="e">
        <f t="shared" si="9"/>
        <v>#VALUE!</v>
      </c>
      <c r="W36" s="163" t="e">
        <f t="shared" si="9"/>
        <v>#VALUE!</v>
      </c>
      <c r="X36" s="163" t="e">
        <f t="shared" si="9"/>
        <v>#VALUE!</v>
      </c>
      <c r="Y36" s="163" t="e">
        <f t="shared" si="9"/>
        <v>#VALUE!</v>
      </c>
      <c r="Z36" s="163" t="e">
        <f t="shared" si="9"/>
        <v>#VALUE!</v>
      </c>
      <c r="AA36" s="163" t="e">
        <f t="shared" si="9"/>
        <v>#VALUE!</v>
      </c>
      <c r="AB36" s="164" t="e">
        <f t="shared" si="9"/>
        <v>#VALUE!</v>
      </c>
      <c r="AC36" s="165" t="e">
        <f t="shared" si="10"/>
        <v>#VALUE!</v>
      </c>
      <c r="AD36" s="166" t="e">
        <f t="shared" si="10"/>
        <v>#VALUE!</v>
      </c>
      <c r="AE36" s="166" t="e">
        <f t="shared" si="10"/>
        <v>#VALUE!</v>
      </c>
      <c r="AF36" s="166" t="e">
        <f t="shared" si="10"/>
        <v>#VALUE!</v>
      </c>
      <c r="AG36" s="166" t="e">
        <f t="shared" si="10"/>
        <v>#VALUE!</v>
      </c>
      <c r="AH36" s="166" t="e">
        <f t="shared" si="10"/>
        <v>#VALUE!</v>
      </c>
      <c r="AI36" s="166" t="e">
        <f t="shared" si="10"/>
        <v>#VALUE!</v>
      </c>
      <c r="AJ36" s="166" t="e">
        <f t="shared" si="10"/>
        <v>#VALUE!</v>
      </c>
      <c r="AK36" s="166" t="e">
        <f t="shared" si="10"/>
        <v>#VALUE!</v>
      </c>
      <c r="AL36" s="166" t="e">
        <f t="shared" si="10"/>
        <v>#VALUE!</v>
      </c>
      <c r="AM36" s="166" t="e">
        <f t="shared" si="10"/>
        <v>#VALUE!</v>
      </c>
      <c r="AN36" s="167" t="e">
        <f t="shared" si="10"/>
        <v>#VALUE!</v>
      </c>
      <c r="AO36" s="165" t="e">
        <f t="shared" si="12"/>
        <v>#VALUE!</v>
      </c>
      <c r="AP36" s="166" t="e">
        <f t="shared" si="12"/>
        <v>#VALUE!</v>
      </c>
      <c r="AQ36" s="166" t="e">
        <f t="shared" si="12"/>
        <v>#VALUE!</v>
      </c>
      <c r="AR36" s="166" t="e">
        <f t="shared" si="12"/>
        <v>#VALUE!</v>
      </c>
      <c r="AS36" s="166" t="e">
        <f t="shared" si="12"/>
        <v>#VALUE!</v>
      </c>
      <c r="AT36" s="166" t="e">
        <f t="shared" si="12"/>
        <v>#VALUE!</v>
      </c>
      <c r="AU36" s="166" t="e">
        <f t="shared" si="12"/>
        <v>#VALUE!</v>
      </c>
      <c r="AV36" s="166" t="e">
        <f t="shared" si="12"/>
        <v>#VALUE!</v>
      </c>
      <c r="AW36" s="166" t="e">
        <f t="shared" si="12"/>
        <v>#VALUE!</v>
      </c>
      <c r="AX36" s="166" t="e">
        <f t="shared" si="12"/>
        <v>#VALUE!</v>
      </c>
      <c r="AY36" s="166" t="e">
        <f t="shared" si="12"/>
        <v>#VALUE!</v>
      </c>
      <c r="AZ36" s="167" t="e">
        <f t="shared" si="12"/>
        <v>#VALUE!</v>
      </c>
      <c r="BA36" s="145" t="e">
        <f t="shared" si="4"/>
        <v>#VALUE!</v>
      </c>
      <c r="BB36" s="145" t="e">
        <f t="shared" si="5"/>
        <v>#VALUE!</v>
      </c>
      <c r="BC36" s="145" t="e">
        <f t="shared" si="6"/>
        <v>#VALUE!</v>
      </c>
      <c r="BD36" s="145" t="e">
        <f t="shared" si="11"/>
        <v>#VALUE!</v>
      </c>
      <c r="BE36" s="145">
        <f t="shared" si="7"/>
        <v>0</v>
      </c>
    </row>
    <row r="37" spans="1:57">
      <c r="A37" s="257"/>
      <c r="B37" s="170" t="s">
        <v>501</v>
      </c>
      <c r="C37" s="158"/>
      <c r="D37" s="159"/>
      <c r="E37" s="160" t="e">
        <f t="shared" si="8"/>
        <v>#VALUE!</v>
      </c>
      <c r="F37" s="161" t="e">
        <f t="shared" si="8"/>
        <v>#VALUE!</v>
      </c>
      <c r="G37" s="161" t="e">
        <f t="shared" si="8"/>
        <v>#VALUE!</v>
      </c>
      <c r="H37" s="161" t="e">
        <f t="shared" si="8"/>
        <v>#VALUE!</v>
      </c>
      <c r="I37" s="161" t="e">
        <f t="shared" si="8"/>
        <v>#VALUE!</v>
      </c>
      <c r="J37" s="161" t="e">
        <f t="shared" si="8"/>
        <v>#VALUE!</v>
      </c>
      <c r="K37" s="161" t="e">
        <f t="shared" si="8"/>
        <v>#VALUE!</v>
      </c>
      <c r="L37" s="161" t="e">
        <f t="shared" si="8"/>
        <v>#VALUE!</v>
      </c>
      <c r="M37" s="161" t="e">
        <f t="shared" si="8"/>
        <v>#VALUE!</v>
      </c>
      <c r="N37" s="161" t="e">
        <f t="shared" si="8"/>
        <v>#VALUE!</v>
      </c>
      <c r="O37" s="161" t="e">
        <f t="shared" si="8"/>
        <v>#VALUE!</v>
      </c>
      <c r="P37" s="161" t="e">
        <f t="shared" si="8"/>
        <v>#VALUE!</v>
      </c>
      <c r="Q37" s="162" t="e">
        <f t="shared" si="9"/>
        <v>#VALUE!</v>
      </c>
      <c r="R37" s="163" t="e">
        <f t="shared" si="9"/>
        <v>#VALUE!</v>
      </c>
      <c r="S37" s="163" t="e">
        <f t="shared" si="9"/>
        <v>#VALUE!</v>
      </c>
      <c r="T37" s="163" t="e">
        <f t="shared" si="9"/>
        <v>#VALUE!</v>
      </c>
      <c r="U37" s="163" t="e">
        <f t="shared" si="9"/>
        <v>#VALUE!</v>
      </c>
      <c r="V37" s="163" t="e">
        <f t="shared" si="9"/>
        <v>#VALUE!</v>
      </c>
      <c r="W37" s="163" t="e">
        <f t="shared" si="9"/>
        <v>#VALUE!</v>
      </c>
      <c r="X37" s="163" t="e">
        <f t="shared" si="9"/>
        <v>#VALUE!</v>
      </c>
      <c r="Y37" s="163" t="e">
        <f t="shared" si="9"/>
        <v>#VALUE!</v>
      </c>
      <c r="Z37" s="163" t="e">
        <f t="shared" si="9"/>
        <v>#VALUE!</v>
      </c>
      <c r="AA37" s="163" t="e">
        <f t="shared" si="9"/>
        <v>#VALUE!</v>
      </c>
      <c r="AB37" s="164" t="e">
        <f t="shared" si="9"/>
        <v>#VALUE!</v>
      </c>
      <c r="AC37" s="165" t="e">
        <f t="shared" si="10"/>
        <v>#VALUE!</v>
      </c>
      <c r="AD37" s="166" t="e">
        <f t="shared" si="10"/>
        <v>#VALUE!</v>
      </c>
      <c r="AE37" s="166" t="e">
        <f t="shared" si="10"/>
        <v>#VALUE!</v>
      </c>
      <c r="AF37" s="166" t="e">
        <f t="shared" si="10"/>
        <v>#VALUE!</v>
      </c>
      <c r="AG37" s="166" t="e">
        <f t="shared" si="10"/>
        <v>#VALUE!</v>
      </c>
      <c r="AH37" s="166" t="e">
        <f t="shared" si="10"/>
        <v>#VALUE!</v>
      </c>
      <c r="AI37" s="166" t="e">
        <f t="shared" si="10"/>
        <v>#VALUE!</v>
      </c>
      <c r="AJ37" s="166" t="e">
        <f t="shared" si="10"/>
        <v>#VALUE!</v>
      </c>
      <c r="AK37" s="166" t="e">
        <f t="shared" si="10"/>
        <v>#VALUE!</v>
      </c>
      <c r="AL37" s="166" t="e">
        <f t="shared" si="10"/>
        <v>#VALUE!</v>
      </c>
      <c r="AM37" s="166" t="e">
        <f t="shared" si="10"/>
        <v>#VALUE!</v>
      </c>
      <c r="AN37" s="167" t="e">
        <f t="shared" si="10"/>
        <v>#VALUE!</v>
      </c>
      <c r="AO37" s="165" t="e">
        <f t="shared" si="12"/>
        <v>#VALUE!</v>
      </c>
      <c r="AP37" s="166" t="e">
        <f t="shared" si="12"/>
        <v>#VALUE!</v>
      </c>
      <c r="AQ37" s="166" t="e">
        <f t="shared" si="12"/>
        <v>#VALUE!</v>
      </c>
      <c r="AR37" s="166" t="e">
        <f t="shared" si="12"/>
        <v>#VALUE!</v>
      </c>
      <c r="AS37" s="166" t="e">
        <f t="shared" si="12"/>
        <v>#VALUE!</v>
      </c>
      <c r="AT37" s="166" t="e">
        <f t="shared" si="12"/>
        <v>#VALUE!</v>
      </c>
      <c r="AU37" s="166" t="e">
        <f t="shared" si="12"/>
        <v>#VALUE!</v>
      </c>
      <c r="AV37" s="166" t="e">
        <f t="shared" si="12"/>
        <v>#VALUE!</v>
      </c>
      <c r="AW37" s="166" t="e">
        <f t="shared" si="12"/>
        <v>#VALUE!</v>
      </c>
      <c r="AX37" s="166" t="e">
        <f t="shared" si="12"/>
        <v>#VALUE!</v>
      </c>
      <c r="AY37" s="166" t="e">
        <f t="shared" si="12"/>
        <v>#VALUE!</v>
      </c>
      <c r="AZ37" s="167" t="e">
        <f t="shared" si="12"/>
        <v>#VALUE!</v>
      </c>
      <c r="BA37" s="145" t="e">
        <f t="shared" si="4"/>
        <v>#VALUE!</v>
      </c>
      <c r="BB37" s="145" t="e">
        <f t="shared" si="5"/>
        <v>#VALUE!</v>
      </c>
      <c r="BC37" s="145" t="e">
        <f t="shared" si="6"/>
        <v>#VALUE!</v>
      </c>
      <c r="BD37" s="145" t="e">
        <f t="shared" si="11"/>
        <v>#VALUE!</v>
      </c>
      <c r="BE37" s="145">
        <f t="shared" si="7"/>
        <v>0</v>
      </c>
    </row>
    <row r="38" spans="1:57">
      <c r="A38" s="257"/>
      <c r="B38" s="170" t="s">
        <v>502</v>
      </c>
      <c r="C38" s="158"/>
      <c r="D38" s="159"/>
      <c r="E38" s="160" t="e">
        <f t="shared" si="8"/>
        <v>#VALUE!</v>
      </c>
      <c r="F38" s="161" t="e">
        <f t="shared" si="8"/>
        <v>#VALUE!</v>
      </c>
      <c r="G38" s="161" t="e">
        <f t="shared" si="8"/>
        <v>#VALUE!</v>
      </c>
      <c r="H38" s="161" t="e">
        <f t="shared" si="8"/>
        <v>#VALUE!</v>
      </c>
      <c r="I38" s="161" t="e">
        <f t="shared" si="8"/>
        <v>#VALUE!</v>
      </c>
      <c r="J38" s="161" t="e">
        <f t="shared" si="8"/>
        <v>#VALUE!</v>
      </c>
      <c r="K38" s="161" t="e">
        <f t="shared" si="8"/>
        <v>#VALUE!</v>
      </c>
      <c r="L38" s="161" t="e">
        <f t="shared" si="8"/>
        <v>#VALUE!</v>
      </c>
      <c r="M38" s="161" t="e">
        <f t="shared" si="8"/>
        <v>#VALUE!</v>
      </c>
      <c r="N38" s="161" t="e">
        <f t="shared" si="8"/>
        <v>#VALUE!</v>
      </c>
      <c r="O38" s="161" t="e">
        <f t="shared" si="8"/>
        <v>#VALUE!</v>
      </c>
      <c r="P38" s="161" t="e">
        <f t="shared" si="8"/>
        <v>#VALUE!</v>
      </c>
      <c r="Q38" s="162" t="e">
        <f t="shared" si="9"/>
        <v>#VALUE!</v>
      </c>
      <c r="R38" s="163" t="e">
        <f t="shared" si="9"/>
        <v>#VALUE!</v>
      </c>
      <c r="S38" s="163" t="e">
        <f t="shared" si="9"/>
        <v>#VALUE!</v>
      </c>
      <c r="T38" s="163" t="e">
        <f t="shared" si="9"/>
        <v>#VALUE!</v>
      </c>
      <c r="U38" s="163" t="e">
        <f t="shared" si="9"/>
        <v>#VALUE!</v>
      </c>
      <c r="V38" s="163" t="e">
        <f t="shared" si="9"/>
        <v>#VALUE!</v>
      </c>
      <c r="W38" s="163" t="e">
        <f t="shared" si="9"/>
        <v>#VALUE!</v>
      </c>
      <c r="X38" s="163" t="e">
        <f t="shared" si="9"/>
        <v>#VALUE!</v>
      </c>
      <c r="Y38" s="163" t="e">
        <f t="shared" si="9"/>
        <v>#VALUE!</v>
      </c>
      <c r="Z38" s="163" t="e">
        <f t="shared" si="9"/>
        <v>#VALUE!</v>
      </c>
      <c r="AA38" s="163" t="e">
        <f t="shared" si="9"/>
        <v>#VALUE!</v>
      </c>
      <c r="AB38" s="164" t="e">
        <f t="shared" si="9"/>
        <v>#VALUE!</v>
      </c>
      <c r="AC38" s="165" t="e">
        <f t="shared" si="10"/>
        <v>#VALUE!</v>
      </c>
      <c r="AD38" s="166" t="e">
        <f t="shared" si="10"/>
        <v>#VALUE!</v>
      </c>
      <c r="AE38" s="166" t="e">
        <f t="shared" si="10"/>
        <v>#VALUE!</v>
      </c>
      <c r="AF38" s="166" t="e">
        <f t="shared" si="10"/>
        <v>#VALUE!</v>
      </c>
      <c r="AG38" s="166" t="e">
        <f t="shared" si="10"/>
        <v>#VALUE!</v>
      </c>
      <c r="AH38" s="166" t="e">
        <f t="shared" si="10"/>
        <v>#VALUE!</v>
      </c>
      <c r="AI38" s="166" t="e">
        <f t="shared" si="10"/>
        <v>#VALUE!</v>
      </c>
      <c r="AJ38" s="166" t="e">
        <f t="shared" si="10"/>
        <v>#VALUE!</v>
      </c>
      <c r="AK38" s="166" t="e">
        <f t="shared" si="10"/>
        <v>#VALUE!</v>
      </c>
      <c r="AL38" s="166" t="e">
        <f t="shared" si="10"/>
        <v>#VALUE!</v>
      </c>
      <c r="AM38" s="166" t="e">
        <f t="shared" si="10"/>
        <v>#VALUE!</v>
      </c>
      <c r="AN38" s="167" t="e">
        <f t="shared" si="10"/>
        <v>#VALUE!</v>
      </c>
      <c r="AO38" s="165" t="e">
        <f t="shared" si="12"/>
        <v>#VALUE!</v>
      </c>
      <c r="AP38" s="166" t="e">
        <f t="shared" si="12"/>
        <v>#VALUE!</v>
      </c>
      <c r="AQ38" s="166" t="e">
        <f t="shared" si="12"/>
        <v>#VALUE!</v>
      </c>
      <c r="AR38" s="166" t="e">
        <f t="shared" si="12"/>
        <v>#VALUE!</v>
      </c>
      <c r="AS38" s="166" t="e">
        <f t="shared" si="12"/>
        <v>#VALUE!</v>
      </c>
      <c r="AT38" s="166" t="e">
        <f t="shared" si="12"/>
        <v>#VALUE!</v>
      </c>
      <c r="AU38" s="166" t="e">
        <f t="shared" si="12"/>
        <v>#VALUE!</v>
      </c>
      <c r="AV38" s="166" t="e">
        <f t="shared" si="12"/>
        <v>#VALUE!</v>
      </c>
      <c r="AW38" s="166" t="e">
        <f t="shared" si="12"/>
        <v>#VALUE!</v>
      </c>
      <c r="AX38" s="166" t="e">
        <f t="shared" si="12"/>
        <v>#VALUE!</v>
      </c>
      <c r="AY38" s="166" t="e">
        <f t="shared" si="12"/>
        <v>#VALUE!</v>
      </c>
      <c r="AZ38" s="167" t="e">
        <f t="shared" si="12"/>
        <v>#VALUE!</v>
      </c>
      <c r="BA38" s="145" t="e">
        <f t="shared" si="4"/>
        <v>#VALUE!</v>
      </c>
      <c r="BB38" s="145" t="e">
        <f t="shared" si="5"/>
        <v>#VALUE!</v>
      </c>
      <c r="BC38" s="145" t="e">
        <f t="shared" si="6"/>
        <v>#VALUE!</v>
      </c>
      <c r="BD38" s="145" t="e">
        <f t="shared" si="11"/>
        <v>#VALUE!</v>
      </c>
      <c r="BE38" s="145">
        <f t="shared" si="7"/>
        <v>0</v>
      </c>
    </row>
    <row r="39" spans="1:57">
      <c r="A39" s="257"/>
      <c r="B39" s="170" t="s">
        <v>503</v>
      </c>
      <c r="C39" s="158"/>
      <c r="D39" s="159"/>
      <c r="E39" s="160" t="e">
        <f t="shared" si="8"/>
        <v>#VALUE!</v>
      </c>
      <c r="F39" s="161" t="e">
        <f t="shared" si="8"/>
        <v>#VALUE!</v>
      </c>
      <c r="G39" s="161" t="e">
        <f t="shared" si="8"/>
        <v>#VALUE!</v>
      </c>
      <c r="H39" s="161" t="e">
        <f t="shared" si="8"/>
        <v>#VALUE!</v>
      </c>
      <c r="I39" s="161" t="e">
        <f t="shared" si="8"/>
        <v>#VALUE!</v>
      </c>
      <c r="J39" s="161" t="e">
        <f t="shared" si="8"/>
        <v>#VALUE!</v>
      </c>
      <c r="K39" s="161" t="e">
        <f t="shared" si="8"/>
        <v>#VALUE!</v>
      </c>
      <c r="L39" s="161" t="e">
        <f t="shared" si="8"/>
        <v>#VALUE!</v>
      </c>
      <c r="M39" s="161" t="e">
        <f t="shared" si="8"/>
        <v>#VALUE!</v>
      </c>
      <c r="N39" s="161" t="e">
        <f t="shared" si="8"/>
        <v>#VALUE!</v>
      </c>
      <c r="O39" s="161" t="e">
        <f t="shared" si="8"/>
        <v>#VALUE!</v>
      </c>
      <c r="P39" s="161" t="e">
        <f t="shared" si="8"/>
        <v>#VALUE!</v>
      </c>
      <c r="Q39" s="162" t="e">
        <f t="shared" si="9"/>
        <v>#VALUE!</v>
      </c>
      <c r="R39" s="163" t="e">
        <f t="shared" si="9"/>
        <v>#VALUE!</v>
      </c>
      <c r="S39" s="163" t="e">
        <f t="shared" si="9"/>
        <v>#VALUE!</v>
      </c>
      <c r="T39" s="163" t="e">
        <f t="shared" si="9"/>
        <v>#VALUE!</v>
      </c>
      <c r="U39" s="163" t="e">
        <f t="shared" si="9"/>
        <v>#VALUE!</v>
      </c>
      <c r="V39" s="163" t="e">
        <f t="shared" si="9"/>
        <v>#VALUE!</v>
      </c>
      <c r="W39" s="163" t="e">
        <f t="shared" si="9"/>
        <v>#VALUE!</v>
      </c>
      <c r="X39" s="163" t="e">
        <f t="shared" si="9"/>
        <v>#VALUE!</v>
      </c>
      <c r="Y39" s="163" t="e">
        <f t="shared" si="9"/>
        <v>#VALUE!</v>
      </c>
      <c r="Z39" s="163" t="e">
        <f t="shared" si="9"/>
        <v>#VALUE!</v>
      </c>
      <c r="AA39" s="163" t="e">
        <f t="shared" si="9"/>
        <v>#VALUE!</v>
      </c>
      <c r="AB39" s="164" t="e">
        <f t="shared" si="9"/>
        <v>#VALUE!</v>
      </c>
      <c r="AC39" s="165" t="e">
        <f t="shared" si="10"/>
        <v>#VALUE!</v>
      </c>
      <c r="AD39" s="166" t="e">
        <f t="shared" si="10"/>
        <v>#VALUE!</v>
      </c>
      <c r="AE39" s="166" t="e">
        <f t="shared" si="10"/>
        <v>#VALUE!</v>
      </c>
      <c r="AF39" s="166" t="e">
        <f t="shared" si="10"/>
        <v>#VALUE!</v>
      </c>
      <c r="AG39" s="166" t="e">
        <f t="shared" si="10"/>
        <v>#VALUE!</v>
      </c>
      <c r="AH39" s="166" t="e">
        <f t="shared" si="10"/>
        <v>#VALUE!</v>
      </c>
      <c r="AI39" s="166" t="e">
        <f t="shared" si="10"/>
        <v>#VALUE!</v>
      </c>
      <c r="AJ39" s="166" t="e">
        <f t="shared" si="10"/>
        <v>#VALUE!</v>
      </c>
      <c r="AK39" s="166" t="e">
        <f t="shared" si="10"/>
        <v>#VALUE!</v>
      </c>
      <c r="AL39" s="166" t="e">
        <f t="shared" si="10"/>
        <v>#VALUE!</v>
      </c>
      <c r="AM39" s="166" t="e">
        <f t="shared" si="10"/>
        <v>#VALUE!</v>
      </c>
      <c r="AN39" s="167" t="e">
        <f t="shared" si="10"/>
        <v>#VALUE!</v>
      </c>
      <c r="AO39" s="165" t="e">
        <f t="shared" si="12"/>
        <v>#VALUE!</v>
      </c>
      <c r="AP39" s="166" t="e">
        <f t="shared" si="12"/>
        <v>#VALUE!</v>
      </c>
      <c r="AQ39" s="166" t="e">
        <f t="shared" si="12"/>
        <v>#VALUE!</v>
      </c>
      <c r="AR39" s="166" t="e">
        <f t="shared" si="12"/>
        <v>#VALUE!</v>
      </c>
      <c r="AS39" s="166" t="e">
        <f t="shared" si="12"/>
        <v>#VALUE!</v>
      </c>
      <c r="AT39" s="166" t="e">
        <f t="shared" si="12"/>
        <v>#VALUE!</v>
      </c>
      <c r="AU39" s="166" t="e">
        <f t="shared" si="12"/>
        <v>#VALUE!</v>
      </c>
      <c r="AV39" s="166" t="e">
        <f t="shared" si="12"/>
        <v>#VALUE!</v>
      </c>
      <c r="AW39" s="166" t="e">
        <f t="shared" si="12"/>
        <v>#VALUE!</v>
      </c>
      <c r="AX39" s="166" t="e">
        <f t="shared" si="12"/>
        <v>#VALUE!</v>
      </c>
      <c r="AY39" s="166" t="e">
        <f t="shared" si="12"/>
        <v>#VALUE!</v>
      </c>
      <c r="AZ39" s="167" t="e">
        <f t="shared" si="12"/>
        <v>#VALUE!</v>
      </c>
      <c r="BA39" s="145" t="e">
        <f t="shared" si="4"/>
        <v>#VALUE!</v>
      </c>
      <c r="BB39" s="145" t="e">
        <f t="shared" si="5"/>
        <v>#VALUE!</v>
      </c>
      <c r="BC39" s="145" t="e">
        <f t="shared" si="6"/>
        <v>#VALUE!</v>
      </c>
      <c r="BD39" s="145" t="e">
        <f t="shared" si="11"/>
        <v>#VALUE!</v>
      </c>
      <c r="BE39" s="145">
        <f t="shared" si="7"/>
        <v>0</v>
      </c>
    </row>
    <row r="40" spans="1:57">
      <c r="A40" s="257"/>
      <c r="B40" s="170" t="s">
        <v>504</v>
      </c>
      <c r="C40" s="158"/>
      <c r="D40" s="159"/>
      <c r="E40" s="160" t="e">
        <f t="shared" si="8"/>
        <v>#VALUE!</v>
      </c>
      <c r="F40" s="161" t="e">
        <f t="shared" si="8"/>
        <v>#VALUE!</v>
      </c>
      <c r="G40" s="161" t="e">
        <f t="shared" si="8"/>
        <v>#VALUE!</v>
      </c>
      <c r="H40" s="161" t="e">
        <f t="shared" si="8"/>
        <v>#VALUE!</v>
      </c>
      <c r="I40" s="161" t="e">
        <f t="shared" si="8"/>
        <v>#VALUE!</v>
      </c>
      <c r="J40" s="161" t="e">
        <f t="shared" si="8"/>
        <v>#VALUE!</v>
      </c>
      <c r="K40" s="161" t="e">
        <f t="shared" si="8"/>
        <v>#VALUE!</v>
      </c>
      <c r="L40" s="161" t="e">
        <f t="shared" si="8"/>
        <v>#VALUE!</v>
      </c>
      <c r="M40" s="161" t="e">
        <f t="shared" si="8"/>
        <v>#VALUE!</v>
      </c>
      <c r="N40" s="161" t="e">
        <f t="shared" si="8"/>
        <v>#VALUE!</v>
      </c>
      <c r="O40" s="161" t="e">
        <f t="shared" si="8"/>
        <v>#VALUE!</v>
      </c>
      <c r="P40" s="161" t="e">
        <f t="shared" si="8"/>
        <v>#VALUE!</v>
      </c>
      <c r="Q40" s="162" t="e">
        <f t="shared" si="9"/>
        <v>#VALUE!</v>
      </c>
      <c r="R40" s="163" t="e">
        <f t="shared" si="9"/>
        <v>#VALUE!</v>
      </c>
      <c r="S40" s="163" t="e">
        <f t="shared" si="9"/>
        <v>#VALUE!</v>
      </c>
      <c r="T40" s="163" t="e">
        <f t="shared" si="9"/>
        <v>#VALUE!</v>
      </c>
      <c r="U40" s="163" t="e">
        <f t="shared" si="9"/>
        <v>#VALUE!</v>
      </c>
      <c r="V40" s="163" t="e">
        <f t="shared" si="9"/>
        <v>#VALUE!</v>
      </c>
      <c r="W40" s="163" t="e">
        <f t="shared" si="9"/>
        <v>#VALUE!</v>
      </c>
      <c r="X40" s="163" t="e">
        <f t="shared" si="9"/>
        <v>#VALUE!</v>
      </c>
      <c r="Y40" s="163" t="e">
        <f t="shared" si="9"/>
        <v>#VALUE!</v>
      </c>
      <c r="Z40" s="163" t="e">
        <f t="shared" si="9"/>
        <v>#VALUE!</v>
      </c>
      <c r="AA40" s="163" t="e">
        <f t="shared" si="9"/>
        <v>#VALUE!</v>
      </c>
      <c r="AB40" s="164" t="e">
        <f t="shared" si="9"/>
        <v>#VALUE!</v>
      </c>
      <c r="AC40" s="165" t="e">
        <f t="shared" si="10"/>
        <v>#VALUE!</v>
      </c>
      <c r="AD40" s="166" t="e">
        <f t="shared" si="10"/>
        <v>#VALUE!</v>
      </c>
      <c r="AE40" s="166" t="e">
        <f t="shared" si="10"/>
        <v>#VALUE!</v>
      </c>
      <c r="AF40" s="166" t="e">
        <f t="shared" si="10"/>
        <v>#VALUE!</v>
      </c>
      <c r="AG40" s="166" t="e">
        <f t="shared" si="10"/>
        <v>#VALUE!</v>
      </c>
      <c r="AH40" s="166" t="e">
        <f t="shared" si="10"/>
        <v>#VALUE!</v>
      </c>
      <c r="AI40" s="166" t="e">
        <f t="shared" si="10"/>
        <v>#VALUE!</v>
      </c>
      <c r="AJ40" s="166" t="e">
        <f t="shared" si="10"/>
        <v>#VALUE!</v>
      </c>
      <c r="AK40" s="166" t="e">
        <f t="shared" si="10"/>
        <v>#VALUE!</v>
      </c>
      <c r="AL40" s="166" t="e">
        <f t="shared" si="10"/>
        <v>#VALUE!</v>
      </c>
      <c r="AM40" s="166" t="e">
        <f t="shared" si="10"/>
        <v>#VALUE!</v>
      </c>
      <c r="AN40" s="167" t="e">
        <f t="shared" si="10"/>
        <v>#VALUE!</v>
      </c>
      <c r="AO40" s="165" t="e">
        <f t="shared" si="12"/>
        <v>#VALUE!</v>
      </c>
      <c r="AP40" s="166" t="e">
        <f t="shared" si="12"/>
        <v>#VALUE!</v>
      </c>
      <c r="AQ40" s="166" t="e">
        <f t="shared" si="12"/>
        <v>#VALUE!</v>
      </c>
      <c r="AR40" s="166" t="e">
        <f t="shared" si="12"/>
        <v>#VALUE!</v>
      </c>
      <c r="AS40" s="166" t="e">
        <f t="shared" si="12"/>
        <v>#VALUE!</v>
      </c>
      <c r="AT40" s="166" t="e">
        <f t="shared" si="12"/>
        <v>#VALUE!</v>
      </c>
      <c r="AU40" s="166" t="e">
        <f t="shared" si="12"/>
        <v>#VALUE!</v>
      </c>
      <c r="AV40" s="166" t="e">
        <f t="shared" si="12"/>
        <v>#VALUE!</v>
      </c>
      <c r="AW40" s="166" t="e">
        <f t="shared" si="12"/>
        <v>#VALUE!</v>
      </c>
      <c r="AX40" s="166" t="e">
        <f t="shared" si="12"/>
        <v>#VALUE!</v>
      </c>
      <c r="AY40" s="166" t="e">
        <f t="shared" si="12"/>
        <v>#VALUE!</v>
      </c>
      <c r="AZ40" s="167" t="e">
        <f t="shared" si="12"/>
        <v>#VALUE!</v>
      </c>
      <c r="BA40" s="145" t="e">
        <f t="shared" si="4"/>
        <v>#VALUE!</v>
      </c>
      <c r="BB40" s="145" t="e">
        <f t="shared" si="5"/>
        <v>#VALUE!</v>
      </c>
      <c r="BC40" s="145" t="e">
        <f t="shared" si="6"/>
        <v>#VALUE!</v>
      </c>
      <c r="BD40" s="145" t="e">
        <f t="shared" si="11"/>
        <v>#VALUE!</v>
      </c>
      <c r="BE40" s="145">
        <f t="shared" si="7"/>
        <v>0</v>
      </c>
    </row>
    <row r="41" spans="1:57">
      <c r="A41" s="257"/>
      <c r="B41" s="170" t="s">
        <v>505</v>
      </c>
      <c r="C41" s="158"/>
      <c r="D41" s="159"/>
      <c r="E41" s="160" t="e">
        <f t="shared" si="8"/>
        <v>#VALUE!</v>
      </c>
      <c r="F41" s="161" t="e">
        <f t="shared" si="8"/>
        <v>#VALUE!</v>
      </c>
      <c r="G41" s="161" t="e">
        <f t="shared" si="8"/>
        <v>#VALUE!</v>
      </c>
      <c r="H41" s="161" t="e">
        <f t="shared" si="8"/>
        <v>#VALUE!</v>
      </c>
      <c r="I41" s="161" t="e">
        <f t="shared" si="8"/>
        <v>#VALUE!</v>
      </c>
      <c r="J41" s="161" t="e">
        <f t="shared" si="8"/>
        <v>#VALUE!</v>
      </c>
      <c r="K41" s="161" t="e">
        <f t="shared" si="8"/>
        <v>#VALUE!</v>
      </c>
      <c r="L41" s="161" t="e">
        <f t="shared" si="8"/>
        <v>#VALUE!</v>
      </c>
      <c r="M41" s="161" t="e">
        <f t="shared" si="8"/>
        <v>#VALUE!</v>
      </c>
      <c r="N41" s="161" t="e">
        <f t="shared" si="8"/>
        <v>#VALUE!</v>
      </c>
      <c r="O41" s="161" t="e">
        <f t="shared" si="8"/>
        <v>#VALUE!</v>
      </c>
      <c r="P41" s="161" t="e">
        <f t="shared" si="8"/>
        <v>#VALUE!</v>
      </c>
      <c r="Q41" s="162" t="e">
        <f t="shared" si="9"/>
        <v>#VALUE!</v>
      </c>
      <c r="R41" s="163" t="e">
        <f t="shared" si="9"/>
        <v>#VALUE!</v>
      </c>
      <c r="S41" s="163" t="e">
        <f t="shared" si="9"/>
        <v>#VALUE!</v>
      </c>
      <c r="T41" s="163" t="e">
        <f t="shared" si="9"/>
        <v>#VALUE!</v>
      </c>
      <c r="U41" s="163" t="e">
        <f t="shared" si="9"/>
        <v>#VALUE!</v>
      </c>
      <c r="V41" s="163" t="e">
        <f t="shared" si="9"/>
        <v>#VALUE!</v>
      </c>
      <c r="W41" s="163" t="e">
        <f t="shared" si="9"/>
        <v>#VALUE!</v>
      </c>
      <c r="X41" s="163" t="e">
        <f t="shared" si="9"/>
        <v>#VALUE!</v>
      </c>
      <c r="Y41" s="163" t="e">
        <f t="shared" si="9"/>
        <v>#VALUE!</v>
      </c>
      <c r="Z41" s="163" t="e">
        <f t="shared" si="9"/>
        <v>#VALUE!</v>
      </c>
      <c r="AA41" s="163" t="e">
        <f t="shared" si="9"/>
        <v>#VALUE!</v>
      </c>
      <c r="AB41" s="164" t="e">
        <f t="shared" si="9"/>
        <v>#VALUE!</v>
      </c>
      <c r="AC41" s="165" t="e">
        <f t="shared" si="10"/>
        <v>#VALUE!</v>
      </c>
      <c r="AD41" s="166" t="e">
        <f t="shared" si="10"/>
        <v>#VALUE!</v>
      </c>
      <c r="AE41" s="166" t="e">
        <f t="shared" si="10"/>
        <v>#VALUE!</v>
      </c>
      <c r="AF41" s="166" t="e">
        <f t="shared" si="10"/>
        <v>#VALUE!</v>
      </c>
      <c r="AG41" s="166" t="e">
        <f t="shared" si="10"/>
        <v>#VALUE!</v>
      </c>
      <c r="AH41" s="166" t="e">
        <f t="shared" si="10"/>
        <v>#VALUE!</v>
      </c>
      <c r="AI41" s="166" t="e">
        <f t="shared" si="10"/>
        <v>#VALUE!</v>
      </c>
      <c r="AJ41" s="166" t="e">
        <f t="shared" si="10"/>
        <v>#VALUE!</v>
      </c>
      <c r="AK41" s="166" t="e">
        <f t="shared" si="10"/>
        <v>#VALUE!</v>
      </c>
      <c r="AL41" s="166" t="e">
        <f t="shared" si="10"/>
        <v>#VALUE!</v>
      </c>
      <c r="AM41" s="166" t="e">
        <f t="shared" si="10"/>
        <v>#VALUE!</v>
      </c>
      <c r="AN41" s="167" t="e">
        <f t="shared" si="10"/>
        <v>#VALUE!</v>
      </c>
      <c r="AO41" s="165" t="e">
        <f t="shared" si="12"/>
        <v>#VALUE!</v>
      </c>
      <c r="AP41" s="166" t="e">
        <f t="shared" si="12"/>
        <v>#VALUE!</v>
      </c>
      <c r="AQ41" s="166" t="e">
        <f t="shared" si="12"/>
        <v>#VALUE!</v>
      </c>
      <c r="AR41" s="166" t="e">
        <f t="shared" si="12"/>
        <v>#VALUE!</v>
      </c>
      <c r="AS41" s="166" t="e">
        <f t="shared" si="12"/>
        <v>#VALUE!</v>
      </c>
      <c r="AT41" s="166" t="e">
        <f t="shared" si="12"/>
        <v>#VALUE!</v>
      </c>
      <c r="AU41" s="166" t="e">
        <f t="shared" si="12"/>
        <v>#VALUE!</v>
      </c>
      <c r="AV41" s="166" t="e">
        <f t="shared" si="12"/>
        <v>#VALUE!</v>
      </c>
      <c r="AW41" s="166" t="e">
        <f t="shared" si="12"/>
        <v>#VALUE!</v>
      </c>
      <c r="AX41" s="166" t="e">
        <f t="shared" si="12"/>
        <v>#VALUE!</v>
      </c>
      <c r="AY41" s="166" t="e">
        <f t="shared" si="12"/>
        <v>#VALUE!</v>
      </c>
      <c r="AZ41" s="167" t="e">
        <f t="shared" si="12"/>
        <v>#VALUE!</v>
      </c>
      <c r="BA41" s="145" t="e">
        <f t="shared" si="4"/>
        <v>#VALUE!</v>
      </c>
      <c r="BB41" s="145" t="e">
        <f t="shared" si="5"/>
        <v>#VALUE!</v>
      </c>
      <c r="BC41" s="145" t="e">
        <f t="shared" si="6"/>
        <v>#VALUE!</v>
      </c>
      <c r="BD41" s="145" t="e">
        <f t="shared" si="11"/>
        <v>#VALUE!</v>
      </c>
      <c r="BE41" s="145">
        <f t="shared" si="7"/>
        <v>0</v>
      </c>
    </row>
    <row r="42" spans="1:57">
      <c r="A42" s="257"/>
      <c r="B42" s="170" t="s">
        <v>506</v>
      </c>
      <c r="C42" s="158"/>
      <c r="D42" s="159"/>
      <c r="E42" s="160" t="e">
        <f t="shared" si="8"/>
        <v>#VALUE!</v>
      </c>
      <c r="F42" s="161" t="e">
        <f t="shared" si="8"/>
        <v>#VALUE!</v>
      </c>
      <c r="G42" s="161" t="e">
        <f t="shared" si="8"/>
        <v>#VALUE!</v>
      </c>
      <c r="H42" s="161" t="e">
        <f t="shared" si="8"/>
        <v>#VALUE!</v>
      </c>
      <c r="I42" s="161" t="e">
        <f t="shared" si="8"/>
        <v>#VALUE!</v>
      </c>
      <c r="J42" s="161" t="e">
        <f t="shared" si="8"/>
        <v>#VALUE!</v>
      </c>
      <c r="K42" s="161" t="e">
        <f t="shared" si="8"/>
        <v>#VALUE!</v>
      </c>
      <c r="L42" s="161" t="e">
        <f t="shared" si="8"/>
        <v>#VALUE!</v>
      </c>
      <c r="M42" s="161" t="e">
        <f t="shared" si="8"/>
        <v>#VALUE!</v>
      </c>
      <c r="N42" s="161" t="e">
        <f t="shared" si="8"/>
        <v>#VALUE!</v>
      </c>
      <c r="O42" s="161" t="e">
        <f t="shared" si="8"/>
        <v>#VALUE!</v>
      </c>
      <c r="P42" s="161" t="e">
        <f t="shared" si="8"/>
        <v>#VALUE!</v>
      </c>
      <c r="Q42" s="162" t="e">
        <f t="shared" si="9"/>
        <v>#VALUE!</v>
      </c>
      <c r="R42" s="163" t="e">
        <f t="shared" si="9"/>
        <v>#VALUE!</v>
      </c>
      <c r="S42" s="163" t="e">
        <f t="shared" si="9"/>
        <v>#VALUE!</v>
      </c>
      <c r="T42" s="163" t="e">
        <f t="shared" si="9"/>
        <v>#VALUE!</v>
      </c>
      <c r="U42" s="163" t="e">
        <f t="shared" si="9"/>
        <v>#VALUE!</v>
      </c>
      <c r="V42" s="163" t="e">
        <f t="shared" si="9"/>
        <v>#VALUE!</v>
      </c>
      <c r="W42" s="163" t="e">
        <f t="shared" si="9"/>
        <v>#VALUE!</v>
      </c>
      <c r="X42" s="163" t="e">
        <f t="shared" si="9"/>
        <v>#VALUE!</v>
      </c>
      <c r="Y42" s="163" t="e">
        <f t="shared" si="9"/>
        <v>#VALUE!</v>
      </c>
      <c r="Z42" s="163" t="e">
        <f t="shared" si="9"/>
        <v>#VALUE!</v>
      </c>
      <c r="AA42" s="163" t="e">
        <f t="shared" si="9"/>
        <v>#VALUE!</v>
      </c>
      <c r="AB42" s="164" t="e">
        <f t="shared" si="9"/>
        <v>#VALUE!</v>
      </c>
      <c r="AC42" s="165" t="e">
        <f t="shared" si="10"/>
        <v>#VALUE!</v>
      </c>
      <c r="AD42" s="166" t="e">
        <f t="shared" si="10"/>
        <v>#VALUE!</v>
      </c>
      <c r="AE42" s="166" t="e">
        <f t="shared" si="10"/>
        <v>#VALUE!</v>
      </c>
      <c r="AF42" s="166" t="e">
        <f t="shared" si="10"/>
        <v>#VALUE!</v>
      </c>
      <c r="AG42" s="166" t="e">
        <f t="shared" si="10"/>
        <v>#VALUE!</v>
      </c>
      <c r="AH42" s="166" t="e">
        <f t="shared" si="10"/>
        <v>#VALUE!</v>
      </c>
      <c r="AI42" s="166" t="e">
        <f t="shared" si="10"/>
        <v>#VALUE!</v>
      </c>
      <c r="AJ42" s="166" t="e">
        <f t="shared" si="10"/>
        <v>#VALUE!</v>
      </c>
      <c r="AK42" s="166" t="e">
        <f t="shared" si="10"/>
        <v>#VALUE!</v>
      </c>
      <c r="AL42" s="166" t="e">
        <f t="shared" si="10"/>
        <v>#VALUE!</v>
      </c>
      <c r="AM42" s="166" t="e">
        <f t="shared" si="10"/>
        <v>#VALUE!</v>
      </c>
      <c r="AN42" s="167" t="e">
        <f t="shared" si="10"/>
        <v>#VALUE!</v>
      </c>
      <c r="AO42" s="165" t="e">
        <f t="shared" si="12"/>
        <v>#VALUE!</v>
      </c>
      <c r="AP42" s="166" t="e">
        <f t="shared" si="12"/>
        <v>#VALUE!</v>
      </c>
      <c r="AQ42" s="166" t="e">
        <f t="shared" si="12"/>
        <v>#VALUE!</v>
      </c>
      <c r="AR42" s="166" t="e">
        <f t="shared" si="12"/>
        <v>#VALUE!</v>
      </c>
      <c r="AS42" s="166" t="e">
        <f t="shared" si="12"/>
        <v>#VALUE!</v>
      </c>
      <c r="AT42" s="166" t="e">
        <f t="shared" si="12"/>
        <v>#VALUE!</v>
      </c>
      <c r="AU42" s="166" t="e">
        <f t="shared" si="12"/>
        <v>#VALUE!</v>
      </c>
      <c r="AV42" s="166" t="e">
        <f t="shared" si="12"/>
        <v>#VALUE!</v>
      </c>
      <c r="AW42" s="166" t="e">
        <f t="shared" si="12"/>
        <v>#VALUE!</v>
      </c>
      <c r="AX42" s="166" t="e">
        <f t="shared" si="12"/>
        <v>#VALUE!</v>
      </c>
      <c r="AY42" s="166" t="e">
        <f t="shared" si="12"/>
        <v>#VALUE!</v>
      </c>
      <c r="AZ42" s="167" t="e">
        <f t="shared" si="12"/>
        <v>#VALUE!</v>
      </c>
      <c r="BA42" s="145" t="e">
        <f t="shared" si="4"/>
        <v>#VALUE!</v>
      </c>
      <c r="BB42" s="145" t="e">
        <f t="shared" si="5"/>
        <v>#VALUE!</v>
      </c>
      <c r="BC42" s="145" t="e">
        <f t="shared" si="6"/>
        <v>#VALUE!</v>
      </c>
      <c r="BD42" s="145" t="e">
        <f t="shared" si="11"/>
        <v>#VALUE!</v>
      </c>
      <c r="BE42" s="145">
        <f t="shared" si="7"/>
        <v>0</v>
      </c>
    </row>
    <row r="43" spans="1:57">
      <c r="A43" s="257"/>
      <c r="B43" s="170" t="s">
        <v>507</v>
      </c>
      <c r="C43" s="158"/>
      <c r="D43" s="159"/>
      <c r="E43" s="160" t="e">
        <f t="shared" si="8"/>
        <v>#VALUE!</v>
      </c>
      <c r="F43" s="161" t="e">
        <f t="shared" si="8"/>
        <v>#VALUE!</v>
      </c>
      <c r="G43" s="161" t="e">
        <f t="shared" si="8"/>
        <v>#VALUE!</v>
      </c>
      <c r="H43" s="161" t="e">
        <f t="shared" si="8"/>
        <v>#VALUE!</v>
      </c>
      <c r="I43" s="161" t="e">
        <f t="shared" si="8"/>
        <v>#VALUE!</v>
      </c>
      <c r="J43" s="161" t="e">
        <f t="shared" si="8"/>
        <v>#VALUE!</v>
      </c>
      <c r="K43" s="161" t="e">
        <f t="shared" si="8"/>
        <v>#VALUE!</v>
      </c>
      <c r="L43" s="161" t="e">
        <f t="shared" si="8"/>
        <v>#VALUE!</v>
      </c>
      <c r="M43" s="161" t="e">
        <f t="shared" si="8"/>
        <v>#VALUE!</v>
      </c>
      <c r="N43" s="161" t="e">
        <f t="shared" si="8"/>
        <v>#VALUE!</v>
      </c>
      <c r="O43" s="161" t="e">
        <f t="shared" si="8"/>
        <v>#VALUE!</v>
      </c>
      <c r="P43" s="161" t="e">
        <f t="shared" si="8"/>
        <v>#VALUE!</v>
      </c>
      <c r="Q43" s="162" t="e">
        <f t="shared" si="9"/>
        <v>#VALUE!</v>
      </c>
      <c r="R43" s="163" t="e">
        <f t="shared" si="9"/>
        <v>#VALUE!</v>
      </c>
      <c r="S43" s="163" t="e">
        <f t="shared" si="9"/>
        <v>#VALUE!</v>
      </c>
      <c r="T43" s="163" t="e">
        <f t="shared" si="9"/>
        <v>#VALUE!</v>
      </c>
      <c r="U43" s="163" t="e">
        <f t="shared" si="9"/>
        <v>#VALUE!</v>
      </c>
      <c r="V43" s="163" t="e">
        <f t="shared" si="9"/>
        <v>#VALUE!</v>
      </c>
      <c r="W43" s="163" t="e">
        <f t="shared" si="9"/>
        <v>#VALUE!</v>
      </c>
      <c r="X43" s="163" t="e">
        <f t="shared" si="9"/>
        <v>#VALUE!</v>
      </c>
      <c r="Y43" s="163" t="e">
        <f t="shared" si="9"/>
        <v>#VALUE!</v>
      </c>
      <c r="Z43" s="163" t="e">
        <f t="shared" si="9"/>
        <v>#VALUE!</v>
      </c>
      <c r="AA43" s="163" t="e">
        <f t="shared" si="9"/>
        <v>#VALUE!</v>
      </c>
      <c r="AB43" s="164" t="e">
        <f t="shared" si="9"/>
        <v>#VALUE!</v>
      </c>
      <c r="AC43" s="165" t="e">
        <f t="shared" si="10"/>
        <v>#VALUE!</v>
      </c>
      <c r="AD43" s="166" t="e">
        <f t="shared" si="10"/>
        <v>#VALUE!</v>
      </c>
      <c r="AE43" s="166" t="e">
        <f t="shared" si="10"/>
        <v>#VALUE!</v>
      </c>
      <c r="AF43" s="166" t="e">
        <f t="shared" si="10"/>
        <v>#VALUE!</v>
      </c>
      <c r="AG43" s="166" t="e">
        <f t="shared" si="10"/>
        <v>#VALUE!</v>
      </c>
      <c r="AH43" s="166" t="e">
        <f t="shared" si="10"/>
        <v>#VALUE!</v>
      </c>
      <c r="AI43" s="166" t="e">
        <f t="shared" si="10"/>
        <v>#VALUE!</v>
      </c>
      <c r="AJ43" s="166" t="e">
        <f t="shared" si="10"/>
        <v>#VALUE!</v>
      </c>
      <c r="AK43" s="166" t="e">
        <f t="shared" si="10"/>
        <v>#VALUE!</v>
      </c>
      <c r="AL43" s="166" t="e">
        <f t="shared" si="10"/>
        <v>#VALUE!</v>
      </c>
      <c r="AM43" s="166" t="e">
        <f t="shared" si="10"/>
        <v>#VALUE!</v>
      </c>
      <c r="AN43" s="167" t="e">
        <f t="shared" si="10"/>
        <v>#VALUE!</v>
      </c>
      <c r="AO43" s="165" t="e">
        <f t="shared" si="12"/>
        <v>#VALUE!</v>
      </c>
      <c r="AP43" s="166" t="e">
        <f t="shared" si="12"/>
        <v>#VALUE!</v>
      </c>
      <c r="AQ43" s="166" t="e">
        <f t="shared" si="12"/>
        <v>#VALUE!</v>
      </c>
      <c r="AR43" s="166" t="e">
        <f t="shared" si="12"/>
        <v>#VALUE!</v>
      </c>
      <c r="AS43" s="166" t="e">
        <f t="shared" si="12"/>
        <v>#VALUE!</v>
      </c>
      <c r="AT43" s="166" t="e">
        <f t="shared" si="12"/>
        <v>#VALUE!</v>
      </c>
      <c r="AU43" s="166" t="e">
        <f t="shared" si="12"/>
        <v>#VALUE!</v>
      </c>
      <c r="AV43" s="166" t="e">
        <f t="shared" si="12"/>
        <v>#VALUE!</v>
      </c>
      <c r="AW43" s="166" t="e">
        <f t="shared" si="12"/>
        <v>#VALUE!</v>
      </c>
      <c r="AX43" s="166" t="e">
        <f t="shared" si="12"/>
        <v>#VALUE!</v>
      </c>
      <c r="AY43" s="166" t="e">
        <f t="shared" si="12"/>
        <v>#VALUE!</v>
      </c>
      <c r="AZ43" s="167" t="e">
        <f t="shared" si="12"/>
        <v>#VALUE!</v>
      </c>
      <c r="BA43" s="145" t="e">
        <f t="shared" si="4"/>
        <v>#VALUE!</v>
      </c>
      <c r="BB43" s="145" t="e">
        <f t="shared" si="5"/>
        <v>#VALUE!</v>
      </c>
      <c r="BC43" s="145" t="e">
        <f t="shared" si="6"/>
        <v>#VALUE!</v>
      </c>
      <c r="BD43" s="145" t="e">
        <f t="shared" si="11"/>
        <v>#VALUE!</v>
      </c>
      <c r="BE43" s="145">
        <f t="shared" si="7"/>
        <v>0</v>
      </c>
    </row>
    <row r="44" spans="1:57">
      <c r="A44" s="258" t="s">
        <v>287</v>
      </c>
      <c r="B44" s="170" t="s">
        <v>283</v>
      </c>
      <c r="C44" s="158"/>
      <c r="D44" s="159"/>
      <c r="E44" s="160" t="e">
        <f t="shared" si="8"/>
        <v>#VALUE!</v>
      </c>
      <c r="F44" s="161" t="e">
        <f t="shared" si="8"/>
        <v>#VALUE!</v>
      </c>
      <c r="G44" s="161" t="e">
        <f t="shared" si="8"/>
        <v>#VALUE!</v>
      </c>
      <c r="H44" s="161" t="e">
        <f t="shared" si="8"/>
        <v>#VALUE!</v>
      </c>
      <c r="I44" s="161" t="e">
        <f t="shared" si="8"/>
        <v>#VALUE!</v>
      </c>
      <c r="J44" s="161" t="e">
        <f t="shared" si="8"/>
        <v>#VALUE!</v>
      </c>
      <c r="K44" s="161" t="e">
        <f t="shared" si="8"/>
        <v>#VALUE!</v>
      </c>
      <c r="L44" s="161" t="e">
        <f t="shared" si="8"/>
        <v>#VALUE!</v>
      </c>
      <c r="M44" s="161" t="e">
        <f t="shared" si="8"/>
        <v>#VALUE!</v>
      </c>
      <c r="N44" s="161" t="e">
        <f t="shared" si="8"/>
        <v>#VALUE!</v>
      </c>
      <c r="O44" s="161" t="e">
        <f t="shared" si="8"/>
        <v>#VALUE!</v>
      </c>
      <c r="P44" s="161" t="e">
        <f t="shared" si="8"/>
        <v>#VALUE!</v>
      </c>
      <c r="Q44" s="162" t="e">
        <f t="shared" si="9"/>
        <v>#VALUE!</v>
      </c>
      <c r="R44" s="163" t="e">
        <f t="shared" si="9"/>
        <v>#VALUE!</v>
      </c>
      <c r="S44" s="163" t="e">
        <f t="shared" si="9"/>
        <v>#VALUE!</v>
      </c>
      <c r="T44" s="163" t="e">
        <f t="shared" si="9"/>
        <v>#VALUE!</v>
      </c>
      <c r="U44" s="163" t="e">
        <f t="shared" si="9"/>
        <v>#VALUE!</v>
      </c>
      <c r="V44" s="163" t="e">
        <f t="shared" si="9"/>
        <v>#VALUE!</v>
      </c>
      <c r="W44" s="163" t="e">
        <f t="shared" si="9"/>
        <v>#VALUE!</v>
      </c>
      <c r="X44" s="163" t="e">
        <f t="shared" si="9"/>
        <v>#VALUE!</v>
      </c>
      <c r="Y44" s="163" t="e">
        <f t="shared" si="9"/>
        <v>#VALUE!</v>
      </c>
      <c r="Z44" s="163" t="e">
        <f t="shared" si="9"/>
        <v>#VALUE!</v>
      </c>
      <c r="AA44" s="163" t="e">
        <f t="shared" si="9"/>
        <v>#VALUE!</v>
      </c>
      <c r="AB44" s="164" t="e">
        <f t="shared" si="9"/>
        <v>#VALUE!</v>
      </c>
      <c r="AC44" s="165" t="e">
        <f t="shared" si="10"/>
        <v>#VALUE!</v>
      </c>
      <c r="AD44" s="166" t="e">
        <f t="shared" si="10"/>
        <v>#VALUE!</v>
      </c>
      <c r="AE44" s="166" t="e">
        <f t="shared" si="10"/>
        <v>#VALUE!</v>
      </c>
      <c r="AF44" s="166" t="e">
        <f t="shared" si="10"/>
        <v>#VALUE!</v>
      </c>
      <c r="AG44" s="166" t="e">
        <f t="shared" si="10"/>
        <v>#VALUE!</v>
      </c>
      <c r="AH44" s="166" t="e">
        <f t="shared" si="10"/>
        <v>#VALUE!</v>
      </c>
      <c r="AI44" s="166" t="e">
        <f t="shared" si="10"/>
        <v>#VALUE!</v>
      </c>
      <c r="AJ44" s="166" t="e">
        <f t="shared" si="10"/>
        <v>#VALUE!</v>
      </c>
      <c r="AK44" s="166" t="e">
        <f t="shared" si="10"/>
        <v>#VALUE!</v>
      </c>
      <c r="AL44" s="166" t="e">
        <f t="shared" si="10"/>
        <v>#VALUE!</v>
      </c>
      <c r="AM44" s="166" t="e">
        <f t="shared" si="10"/>
        <v>#VALUE!</v>
      </c>
      <c r="AN44" s="167" t="e">
        <f t="shared" si="10"/>
        <v>#VALUE!</v>
      </c>
      <c r="AO44" s="165" t="e">
        <f t="shared" si="12"/>
        <v>#VALUE!</v>
      </c>
      <c r="AP44" s="166" t="e">
        <f t="shared" si="12"/>
        <v>#VALUE!</v>
      </c>
      <c r="AQ44" s="166" t="e">
        <f t="shared" si="12"/>
        <v>#VALUE!</v>
      </c>
      <c r="AR44" s="166" t="e">
        <f t="shared" si="12"/>
        <v>#VALUE!</v>
      </c>
      <c r="AS44" s="166" t="e">
        <f t="shared" si="12"/>
        <v>#VALUE!</v>
      </c>
      <c r="AT44" s="166" t="e">
        <f t="shared" si="12"/>
        <v>#VALUE!</v>
      </c>
      <c r="AU44" s="166" t="e">
        <f t="shared" si="12"/>
        <v>#VALUE!</v>
      </c>
      <c r="AV44" s="166" t="e">
        <f t="shared" si="12"/>
        <v>#VALUE!</v>
      </c>
      <c r="AW44" s="166" t="e">
        <f t="shared" si="12"/>
        <v>#VALUE!</v>
      </c>
      <c r="AX44" s="166" t="e">
        <f t="shared" si="12"/>
        <v>#VALUE!</v>
      </c>
      <c r="AY44" s="166" t="e">
        <f t="shared" si="12"/>
        <v>#VALUE!</v>
      </c>
      <c r="AZ44" s="167" t="e">
        <f t="shared" si="12"/>
        <v>#VALUE!</v>
      </c>
      <c r="BA44" s="145" t="e">
        <f t="shared" si="4"/>
        <v>#VALUE!</v>
      </c>
      <c r="BB44" s="145" t="e">
        <f t="shared" si="5"/>
        <v>#VALUE!</v>
      </c>
      <c r="BC44" s="145" t="e">
        <f t="shared" si="6"/>
        <v>#VALUE!</v>
      </c>
      <c r="BD44" s="145" t="e">
        <f t="shared" si="11"/>
        <v>#VALUE!</v>
      </c>
      <c r="BE44" s="145">
        <f t="shared" si="7"/>
        <v>0</v>
      </c>
    </row>
    <row r="45" spans="1:57" ht="30">
      <c r="A45" s="258"/>
      <c r="B45" s="170" t="s">
        <v>395</v>
      </c>
      <c r="C45" s="158"/>
      <c r="D45" s="159"/>
      <c r="E45" s="160" t="e">
        <f t="shared" si="8"/>
        <v>#VALUE!</v>
      </c>
      <c r="F45" s="161" t="e">
        <f t="shared" si="8"/>
        <v>#VALUE!</v>
      </c>
      <c r="G45" s="161" t="e">
        <f t="shared" si="8"/>
        <v>#VALUE!</v>
      </c>
      <c r="H45" s="161" t="e">
        <f t="shared" si="8"/>
        <v>#VALUE!</v>
      </c>
      <c r="I45" s="161" t="e">
        <f t="shared" si="8"/>
        <v>#VALUE!</v>
      </c>
      <c r="J45" s="161" t="e">
        <f t="shared" si="8"/>
        <v>#VALUE!</v>
      </c>
      <c r="K45" s="161" t="e">
        <f t="shared" si="8"/>
        <v>#VALUE!</v>
      </c>
      <c r="L45" s="161" t="e">
        <f t="shared" si="8"/>
        <v>#VALUE!</v>
      </c>
      <c r="M45" s="161" t="e">
        <f t="shared" si="8"/>
        <v>#VALUE!</v>
      </c>
      <c r="N45" s="161" t="e">
        <f t="shared" si="8"/>
        <v>#VALUE!</v>
      </c>
      <c r="O45" s="161" t="e">
        <f t="shared" si="8"/>
        <v>#VALUE!</v>
      </c>
      <c r="P45" s="161" t="e">
        <f t="shared" si="8"/>
        <v>#VALUE!</v>
      </c>
      <c r="Q45" s="162" t="e">
        <f t="shared" si="9"/>
        <v>#VALUE!</v>
      </c>
      <c r="R45" s="163" t="e">
        <f t="shared" si="9"/>
        <v>#VALUE!</v>
      </c>
      <c r="S45" s="163" t="e">
        <f t="shared" si="9"/>
        <v>#VALUE!</v>
      </c>
      <c r="T45" s="163" t="e">
        <f t="shared" si="9"/>
        <v>#VALUE!</v>
      </c>
      <c r="U45" s="163" t="e">
        <f t="shared" si="9"/>
        <v>#VALUE!</v>
      </c>
      <c r="V45" s="163" t="e">
        <f t="shared" si="9"/>
        <v>#VALUE!</v>
      </c>
      <c r="W45" s="163" t="e">
        <f t="shared" si="9"/>
        <v>#VALUE!</v>
      </c>
      <c r="X45" s="163" t="e">
        <f t="shared" si="9"/>
        <v>#VALUE!</v>
      </c>
      <c r="Y45" s="163" t="e">
        <f t="shared" si="9"/>
        <v>#VALUE!</v>
      </c>
      <c r="Z45" s="163" t="e">
        <f t="shared" si="9"/>
        <v>#VALUE!</v>
      </c>
      <c r="AA45" s="163" t="e">
        <f t="shared" si="9"/>
        <v>#VALUE!</v>
      </c>
      <c r="AB45" s="164" t="e">
        <f t="shared" si="9"/>
        <v>#VALUE!</v>
      </c>
      <c r="AC45" s="165" t="e">
        <f t="shared" si="10"/>
        <v>#VALUE!</v>
      </c>
      <c r="AD45" s="166" t="e">
        <f t="shared" si="10"/>
        <v>#VALUE!</v>
      </c>
      <c r="AE45" s="166" t="e">
        <f t="shared" si="10"/>
        <v>#VALUE!</v>
      </c>
      <c r="AF45" s="166" t="e">
        <f t="shared" si="10"/>
        <v>#VALUE!</v>
      </c>
      <c r="AG45" s="166" t="e">
        <f t="shared" si="10"/>
        <v>#VALUE!</v>
      </c>
      <c r="AH45" s="166" t="e">
        <f t="shared" si="10"/>
        <v>#VALUE!</v>
      </c>
      <c r="AI45" s="166" t="e">
        <f t="shared" si="10"/>
        <v>#VALUE!</v>
      </c>
      <c r="AJ45" s="166" t="e">
        <f t="shared" si="10"/>
        <v>#VALUE!</v>
      </c>
      <c r="AK45" s="166" t="e">
        <f t="shared" si="10"/>
        <v>#VALUE!</v>
      </c>
      <c r="AL45" s="166" t="e">
        <f t="shared" si="10"/>
        <v>#VALUE!</v>
      </c>
      <c r="AM45" s="166" t="e">
        <f t="shared" si="10"/>
        <v>#VALUE!</v>
      </c>
      <c r="AN45" s="167" t="e">
        <f t="shared" si="10"/>
        <v>#VALUE!</v>
      </c>
      <c r="AO45" s="165" t="e">
        <f t="shared" si="12"/>
        <v>#VALUE!</v>
      </c>
      <c r="AP45" s="166" t="e">
        <f t="shared" si="12"/>
        <v>#VALUE!</v>
      </c>
      <c r="AQ45" s="166" t="e">
        <f t="shared" si="12"/>
        <v>#VALUE!</v>
      </c>
      <c r="AR45" s="166" t="e">
        <f t="shared" si="12"/>
        <v>#VALUE!</v>
      </c>
      <c r="AS45" s="166" t="e">
        <f t="shared" si="12"/>
        <v>#VALUE!</v>
      </c>
      <c r="AT45" s="166" t="e">
        <f t="shared" si="12"/>
        <v>#VALUE!</v>
      </c>
      <c r="AU45" s="166" t="e">
        <f t="shared" si="12"/>
        <v>#VALUE!</v>
      </c>
      <c r="AV45" s="166" t="e">
        <f t="shared" si="12"/>
        <v>#VALUE!</v>
      </c>
      <c r="AW45" s="166" t="e">
        <f t="shared" si="12"/>
        <v>#VALUE!</v>
      </c>
      <c r="AX45" s="166" t="e">
        <f t="shared" si="12"/>
        <v>#VALUE!</v>
      </c>
      <c r="AY45" s="166" t="e">
        <f t="shared" si="12"/>
        <v>#VALUE!</v>
      </c>
      <c r="AZ45" s="167" t="e">
        <f t="shared" si="12"/>
        <v>#VALUE!</v>
      </c>
      <c r="BA45" s="145" t="e">
        <f t="shared" si="4"/>
        <v>#VALUE!</v>
      </c>
      <c r="BB45" s="145" t="e">
        <f t="shared" si="5"/>
        <v>#VALUE!</v>
      </c>
      <c r="BC45" s="145" t="e">
        <f t="shared" si="6"/>
        <v>#VALUE!</v>
      </c>
      <c r="BD45" s="145" t="e">
        <f t="shared" si="11"/>
        <v>#VALUE!</v>
      </c>
      <c r="BE45" s="145">
        <f t="shared" si="7"/>
        <v>0</v>
      </c>
    </row>
    <row r="46" spans="1:57">
      <c r="A46" s="257" t="s">
        <v>34</v>
      </c>
      <c r="B46" s="170" t="s">
        <v>394</v>
      </c>
      <c r="C46" s="158"/>
      <c r="D46" s="159"/>
      <c r="E46" s="160" t="e">
        <f t="shared" si="8"/>
        <v>#VALUE!</v>
      </c>
      <c r="F46" s="161" t="e">
        <f t="shared" si="8"/>
        <v>#VALUE!</v>
      </c>
      <c r="G46" s="161" t="e">
        <f t="shared" si="8"/>
        <v>#VALUE!</v>
      </c>
      <c r="H46" s="161" t="e">
        <f t="shared" si="8"/>
        <v>#VALUE!</v>
      </c>
      <c r="I46" s="161" t="e">
        <f t="shared" si="8"/>
        <v>#VALUE!</v>
      </c>
      <c r="J46" s="161" t="e">
        <f t="shared" si="8"/>
        <v>#VALUE!</v>
      </c>
      <c r="K46" s="161" t="e">
        <f t="shared" si="8"/>
        <v>#VALUE!</v>
      </c>
      <c r="L46" s="161" t="e">
        <f t="shared" si="8"/>
        <v>#VALUE!</v>
      </c>
      <c r="M46" s="161" t="e">
        <f t="shared" si="8"/>
        <v>#VALUE!</v>
      </c>
      <c r="N46" s="161" t="e">
        <f t="shared" si="8"/>
        <v>#VALUE!</v>
      </c>
      <c r="O46" s="161" t="e">
        <f t="shared" si="8"/>
        <v>#VALUE!</v>
      </c>
      <c r="P46" s="161" t="e">
        <f t="shared" si="8"/>
        <v>#VALUE!</v>
      </c>
      <c r="Q46" s="162" t="e">
        <f t="shared" si="9"/>
        <v>#VALUE!</v>
      </c>
      <c r="R46" s="163" t="e">
        <f t="shared" si="9"/>
        <v>#VALUE!</v>
      </c>
      <c r="S46" s="163" t="e">
        <f t="shared" si="9"/>
        <v>#VALUE!</v>
      </c>
      <c r="T46" s="163" t="e">
        <f t="shared" si="9"/>
        <v>#VALUE!</v>
      </c>
      <c r="U46" s="163" t="e">
        <f t="shared" si="9"/>
        <v>#VALUE!</v>
      </c>
      <c r="V46" s="163" t="e">
        <f t="shared" si="9"/>
        <v>#VALUE!</v>
      </c>
      <c r="W46" s="163" t="e">
        <f t="shared" si="9"/>
        <v>#VALUE!</v>
      </c>
      <c r="X46" s="163" t="e">
        <f t="shared" si="9"/>
        <v>#VALUE!</v>
      </c>
      <c r="Y46" s="163" t="e">
        <f t="shared" si="9"/>
        <v>#VALUE!</v>
      </c>
      <c r="Z46" s="163" t="e">
        <f t="shared" si="9"/>
        <v>#VALUE!</v>
      </c>
      <c r="AA46" s="163" t="e">
        <f t="shared" si="9"/>
        <v>#VALUE!</v>
      </c>
      <c r="AB46" s="164" t="e">
        <f t="shared" si="9"/>
        <v>#VALUE!</v>
      </c>
      <c r="AC46" s="165" t="e">
        <f t="shared" si="10"/>
        <v>#VALUE!</v>
      </c>
      <c r="AD46" s="166" t="e">
        <f t="shared" si="10"/>
        <v>#VALUE!</v>
      </c>
      <c r="AE46" s="166" t="e">
        <f t="shared" si="10"/>
        <v>#VALUE!</v>
      </c>
      <c r="AF46" s="166" t="e">
        <f t="shared" si="10"/>
        <v>#VALUE!</v>
      </c>
      <c r="AG46" s="166" t="e">
        <f t="shared" si="10"/>
        <v>#VALUE!</v>
      </c>
      <c r="AH46" s="166" t="e">
        <f t="shared" si="10"/>
        <v>#VALUE!</v>
      </c>
      <c r="AI46" s="166" t="e">
        <f t="shared" si="10"/>
        <v>#VALUE!</v>
      </c>
      <c r="AJ46" s="166" t="e">
        <f t="shared" si="10"/>
        <v>#VALUE!</v>
      </c>
      <c r="AK46" s="166" t="e">
        <f t="shared" si="10"/>
        <v>#VALUE!</v>
      </c>
      <c r="AL46" s="166" t="e">
        <f t="shared" si="10"/>
        <v>#VALUE!</v>
      </c>
      <c r="AM46" s="166" t="e">
        <f t="shared" si="10"/>
        <v>#VALUE!</v>
      </c>
      <c r="AN46" s="167" t="e">
        <f t="shared" si="10"/>
        <v>#VALUE!</v>
      </c>
      <c r="AO46" s="165" t="e">
        <f t="shared" si="12"/>
        <v>#VALUE!</v>
      </c>
      <c r="AP46" s="166" t="e">
        <f t="shared" si="12"/>
        <v>#VALUE!</v>
      </c>
      <c r="AQ46" s="166" t="e">
        <f t="shared" si="12"/>
        <v>#VALUE!</v>
      </c>
      <c r="AR46" s="166" t="e">
        <f t="shared" si="12"/>
        <v>#VALUE!</v>
      </c>
      <c r="AS46" s="166" t="e">
        <f t="shared" si="12"/>
        <v>#VALUE!</v>
      </c>
      <c r="AT46" s="166" t="e">
        <f t="shared" si="12"/>
        <v>#VALUE!</v>
      </c>
      <c r="AU46" s="166" t="e">
        <f t="shared" si="12"/>
        <v>#VALUE!</v>
      </c>
      <c r="AV46" s="166" t="e">
        <f t="shared" si="12"/>
        <v>#VALUE!</v>
      </c>
      <c r="AW46" s="166" t="e">
        <f t="shared" si="12"/>
        <v>#VALUE!</v>
      </c>
      <c r="AX46" s="166" t="e">
        <f t="shared" si="12"/>
        <v>#VALUE!</v>
      </c>
      <c r="AY46" s="166" t="e">
        <f t="shared" si="12"/>
        <v>#VALUE!</v>
      </c>
      <c r="AZ46" s="167" t="e">
        <f t="shared" si="12"/>
        <v>#VALUE!</v>
      </c>
      <c r="BA46" s="145" t="e">
        <f t="shared" si="4"/>
        <v>#VALUE!</v>
      </c>
      <c r="BB46" s="145" t="e">
        <f t="shared" si="5"/>
        <v>#VALUE!</v>
      </c>
      <c r="BC46" s="145" t="e">
        <f t="shared" si="6"/>
        <v>#VALUE!</v>
      </c>
      <c r="BD46" s="145" t="e">
        <f t="shared" si="11"/>
        <v>#VALUE!</v>
      </c>
      <c r="BE46" s="145">
        <f t="shared" si="7"/>
        <v>0</v>
      </c>
    </row>
    <row r="47" spans="1:57">
      <c r="A47" s="259" t="s">
        <v>288</v>
      </c>
      <c r="B47" s="170" t="s">
        <v>284</v>
      </c>
      <c r="C47" s="158"/>
      <c r="D47" s="159"/>
      <c r="E47" s="160" t="e">
        <f t="shared" si="8"/>
        <v>#VALUE!</v>
      </c>
      <c r="F47" s="161" t="e">
        <f t="shared" si="8"/>
        <v>#VALUE!</v>
      </c>
      <c r="G47" s="161" t="e">
        <f t="shared" si="8"/>
        <v>#VALUE!</v>
      </c>
      <c r="H47" s="161" t="e">
        <f t="shared" si="8"/>
        <v>#VALUE!</v>
      </c>
      <c r="I47" s="161" t="e">
        <f t="shared" si="8"/>
        <v>#VALUE!</v>
      </c>
      <c r="J47" s="161" t="e">
        <f t="shared" si="8"/>
        <v>#VALUE!</v>
      </c>
      <c r="K47" s="161" t="e">
        <f t="shared" si="8"/>
        <v>#VALUE!</v>
      </c>
      <c r="L47" s="161" t="e">
        <f t="shared" si="8"/>
        <v>#VALUE!</v>
      </c>
      <c r="M47" s="161" t="e">
        <f t="shared" si="8"/>
        <v>#VALUE!</v>
      </c>
      <c r="N47" s="161" t="e">
        <f t="shared" si="8"/>
        <v>#VALUE!</v>
      </c>
      <c r="O47" s="161" t="e">
        <f t="shared" si="8"/>
        <v>#VALUE!</v>
      </c>
      <c r="P47" s="161" t="e">
        <f t="shared" si="8"/>
        <v>#VALUE!</v>
      </c>
      <c r="Q47" s="162" t="e">
        <f t="shared" si="9"/>
        <v>#VALUE!</v>
      </c>
      <c r="R47" s="163" t="e">
        <f t="shared" si="9"/>
        <v>#VALUE!</v>
      </c>
      <c r="S47" s="163" t="e">
        <f t="shared" si="9"/>
        <v>#VALUE!</v>
      </c>
      <c r="T47" s="163" t="e">
        <f t="shared" si="9"/>
        <v>#VALUE!</v>
      </c>
      <c r="U47" s="163" t="e">
        <f t="shared" si="9"/>
        <v>#VALUE!</v>
      </c>
      <c r="V47" s="163" t="e">
        <f t="shared" si="9"/>
        <v>#VALUE!</v>
      </c>
      <c r="W47" s="163" t="e">
        <f t="shared" si="9"/>
        <v>#VALUE!</v>
      </c>
      <c r="X47" s="163" t="e">
        <f t="shared" si="9"/>
        <v>#VALUE!</v>
      </c>
      <c r="Y47" s="163" t="e">
        <f t="shared" si="9"/>
        <v>#VALUE!</v>
      </c>
      <c r="Z47" s="163" t="e">
        <f t="shared" si="9"/>
        <v>#VALUE!</v>
      </c>
      <c r="AA47" s="163" t="e">
        <f t="shared" si="9"/>
        <v>#VALUE!</v>
      </c>
      <c r="AB47" s="164" t="e">
        <f t="shared" si="9"/>
        <v>#VALUE!</v>
      </c>
      <c r="AC47" s="165" t="e">
        <f t="shared" si="10"/>
        <v>#VALUE!</v>
      </c>
      <c r="AD47" s="166" t="e">
        <f t="shared" si="10"/>
        <v>#VALUE!</v>
      </c>
      <c r="AE47" s="166" t="e">
        <f t="shared" si="10"/>
        <v>#VALUE!</v>
      </c>
      <c r="AF47" s="166" t="e">
        <f t="shared" si="10"/>
        <v>#VALUE!</v>
      </c>
      <c r="AG47" s="166" t="e">
        <f t="shared" si="10"/>
        <v>#VALUE!</v>
      </c>
      <c r="AH47" s="166" t="e">
        <f t="shared" si="10"/>
        <v>#VALUE!</v>
      </c>
      <c r="AI47" s="166" t="e">
        <f t="shared" si="10"/>
        <v>#VALUE!</v>
      </c>
      <c r="AJ47" s="166" t="e">
        <f t="shared" si="10"/>
        <v>#VALUE!</v>
      </c>
      <c r="AK47" s="166" t="e">
        <f t="shared" si="10"/>
        <v>#VALUE!</v>
      </c>
      <c r="AL47" s="166" t="e">
        <f t="shared" si="10"/>
        <v>#VALUE!</v>
      </c>
      <c r="AM47" s="166" t="e">
        <f t="shared" si="10"/>
        <v>#VALUE!</v>
      </c>
      <c r="AN47" s="167" t="e">
        <f t="shared" si="10"/>
        <v>#VALUE!</v>
      </c>
      <c r="AO47" s="165" t="e">
        <f t="shared" si="12"/>
        <v>#VALUE!</v>
      </c>
      <c r="AP47" s="166" t="e">
        <f t="shared" ref="AP47:AZ54" si="15">DATEVALUE(CONCATENATE(R$10,"/",$AO$9))</f>
        <v>#VALUE!</v>
      </c>
      <c r="AQ47" s="166" t="e">
        <f t="shared" si="15"/>
        <v>#VALUE!</v>
      </c>
      <c r="AR47" s="166" t="e">
        <f t="shared" si="15"/>
        <v>#VALUE!</v>
      </c>
      <c r="AS47" s="166" t="e">
        <f t="shared" si="15"/>
        <v>#VALUE!</v>
      </c>
      <c r="AT47" s="166" t="e">
        <f t="shared" si="15"/>
        <v>#VALUE!</v>
      </c>
      <c r="AU47" s="166" t="e">
        <f t="shared" si="15"/>
        <v>#VALUE!</v>
      </c>
      <c r="AV47" s="166" t="e">
        <f t="shared" si="15"/>
        <v>#VALUE!</v>
      </c>
      <c r="AW47" s="166" t="e">
        <f t="shared" si="15"/>
        <v>#VALUE!</v>
      </c>
      <c r="AX47" s="166" t="e">
        <f t="shared" si="15"/>
        <v>#VALUE!</v>
      </c>
      <c r="AY47" s="166" t="e">
        <f t="shared" si="15"/>
        <v>#VALUE!</v>
      </c>
      <c r="AZ47" s="167" t="e">
        <f t="shared" si="15"/>
        <v>#VALUE!</v>
      </c>
      <c r="BA47" s="145" t="e">
        <f t="shared" si="4"/>
        <v>#VALUE!</v>
      </c>
      <c r="BB47" s="145" t="e">
        <f t="shared" si="5"/>
        <v>#VALUE!</v>
      </c>
      <c r="BC47" s="145" t="e">
        <f t="shared" si="6"/>
        <v>#VALUE!</v>
      </c>
      <c r="BD47" s="145" t="e">
        <f t="shared" si="11"/>
        <v>#VALUE!</v>
      </c>
      <c r="BE47" s="145">
        <f t="shared" si="7"/>
        <v>0</v>
      </c>
    </row>
    <row r="48" spans="1:57">
      <c r="A48" s="257" t="s">
        <v>34</v>
      </c>
      <c r="B48" s="170" t="s">
        <v>285</v>
      </c>
      <c r="C48" s="158"/>
      <c r="D48" s="159"/>
      <c r="E48" s="160" t="e">
        <f t="shared" ref="E48:P54" si="16">DATEVALUE(CONCATENATE(E$10,"/",$E$9))</f>
        <v>#VALUE!</v>
      </c>
      <c r="F48" s="161" t="e">
        <f t="shared" si="16"/>
        <v>#VALUE!</v>
      </c>
      <c r="G48" s="161" t="e">
        <f t="shared" si="16"/>
        <v>#VALUE!</v>
      </c>
      <c r="H48" s="161" t="e">
        <f t="shared" si="16"/>
        <v>#VALUE!</v>
      </c>
      <c r="I48" s="161" t="e">
        <f t="shared" si="16"/>
        <v>#VALUE!</v>
      </c>
      <c r="J48" s="161" t="e">
        <f t="shared" si="16"/>
        <v>#VALUE!</v>
      </c>
      <c r="K48" s="161" t="e">
        <f t="shared" si="16"/>
        <v>#VALUE!</v>
      </c>
      <c r="L48" s="161" t="e">
        <f t="shared" si="16"/>
        <v>#VALUE!</v>
      </c>
      <c r="M48" s="161" t="e">
        <f t="shared" si="16"/>
        <v>#VALUE!</v>
      </c>
      <c r="N48" s="161" t="e">
        <f t="shared" si="16"/>
        <v>#VALUE!</v>
      </c>
      <c r="O48" s="161" t="e">
        <f t="shared" si="16"/>
        <v>#VALUE!</v>
      </c>
      <c r="P48" s="161" t="e">
        <f t="shared" si="16"/>
        <v>#VALUE!</v>
      </c>
      <c r="Q48" s="162" t="e">
        <f t="shared" si="9"/>
        <v>#VALUE!</v>
      </c>
      <c r="R48" s="163" t="e">
        <f t="shared" ref="Q48:AB54" si="17">DATEVALUE(CONCATENATE(F$10,"/",$Q$9))</f>
        <v>#VALUE!</v>
      </c>
      <c r="S48" s="163" t="e">
        <f t="shared" si="17"/>
        <v>#VALUE!</v>
      </c>
      <c r="T48" s="163" t="e">
        <f t="shared" si="17"/>
        <v>#VALUE!</v>
      </c>
      <c r="U48" s="163" t="e">
        <f t="shared" si="17"/>
        <v>#VALUE!</v>
      </c>
      <c r="V48" s="163" t="e">
        <f t="shared" si="17"/>
        <v>#VALUE!</v>
      </c>
      <c r="W48" s="163" t="e">
        <f t="shared" si="17"/>
        <v>#VALUE!</v>
      </c>
      <c r="X48" s="163" t="e">
        <f t="shared" si="17"/>
        <v>#VALUE!</v>
      </c>
      <c r="Y48" s="163" t="e">
        <f t="shared" si="17"/>
        <v>#VALUE!</v>
      </c>
      <c r="Z48" s="163" t="e">
        <f t="shared" si="17"/>
        <v>#VALUE!</v>
      </c>
      <c r="AA48" s="163" t="e">
        <f t="shared" si="17"/>
        <v>#VALUE!</v>
      </c>
      <c r="AB48" s="164" t="e">
        <f t="shared" si="17"/>
        <v>#VALUE!</v>
      </c>
      <c r="AC48" s="165" t="e">
        <f t="shared" si="10"/>
        <v>#VALUE!</v>
      </c>
      <c r="AD48" s="166" t="e">
        <f t="shared" ref="AC48:AN54" si="18">DATEVALUE(CONCATENATE(F$10,"/",$AC$9))</f>
        <v>#VALUE!</v>
      </c>
      <c r="AE48" s="166" t="e">
        <f t="shared" si="18"/>
        <v>#VALUE!</v>
      </c>
      <c r="AF48" s="166" t="e">
        <f t="shared" si="18"/>
        <v>#VALUE!</v>
      </c>
      <c r="AG48" s="166" t="e">
        <f t="shared" si="18"/>
        <v>#VALUE!</v>
      </c>
      <c r="AH48" s="166" t="e">
        <f t="shared" si="18"/>
        <v>#VALUE!</v>
      </c>
      <c r="AI48" s="166" t="e">
        <f t="shared" si="18"/>
        <v>#VALUE!</v>
      </c>
      <c r="AJ48" s="166" t="e">
        <f t="shared" si="18"/>
        <v>#VALUE!</v>
      </c>
      <c r="AK48" s="166" t="e">
        <f t="shared" si="18"/>
        <v>#VALUE!</v>
      </c>
      <c r="AL48" s="166" t="e">
        <f t="shared" si="18"/>
        <v>#VALUE!</v>
      </c>
      <c r="AM48" s="166" t="e">
        <f t="shared" si="18"/>
        <v>#VALUE!</v>
      </c>
      <c r="AN48" s="167" t="e">
        <f t="shared" si="18"/>
        <v>#VALUE!</v>
      </c>
      <c r="AO48" s="165" t="e">
        <f t="shared" ref="AO48:AO54" si="19">DATEVALUE(CONCATENATE(Q$10,"/",$AO$9))</f>
        <v>#VALUE!</v>
      </c>
      <c r="AP48" s="166" t="e">
        <f t="shared" si="15"/>
        <v>#VALUE!</v>
      </c>
      <c r="AQ48" s="166" t="e">
        <f t="shared" si="15"/>
        <v>#VALUE!</v>
      </c>
      <c r="AR48" s="166" t="e">
        <f t="shared" si="15"/>
        <v>#VALUE!</v>
      </c>
      <c r="AS48" s="166" t="e">
        <f t="shared" si="15"/>
        <v>#VALUE!</v>
      </c>
      <c r="AT48" s="166" t="e">
        <f t="shared" si="15"/>
        <v>#VALUE!</v>
      </c>
      <c r="AU48" s="166" t="e">
        <f t="shared" si="15"/>
        <v>#VALUE!</v>
      </c>
      <c r="AV48" s="166" t="e">
        <f t="shared" si="15"/>
        <v>#VALUE!</v>
      </c>
      <c r="AW48" s="166" t="e">
        <f t="shared" si="15"/>
        <v>#VALUE!</v>
      </c>
      <c r="AX48" s="166" t="e">
        <f t="shared" si="15"/>
        <v>#VALUE!</v>
      </c>
      <c r="AY48" s="166" t="e">
        <f t="shared" si="15"/>
        <v>#VALUE!</v>
      </c>
      <c r="AZ48" s="167" t="e">
        <f t="shared" si="15"/>
        <v>#VALUE!</v>
      </c>
      <c r="BA48" s="145" t="e">
        <f t="shared" si="4"/>
        <v>#VALUE!</v>
      </c>
      <c r="BB48" s="145" t="e">
        <f t="shared" si="5"/>
        <v>#VALUE!</v>
      </c>
      <c r="BC48" s="145" t="e">
        <f t="shared" si="6"/>
        <v>#VALUE!</v>
      </c>
      <c r="BD48" s="145" t="e">
        <f t="shared" si="11"/>
        <v>#VALUE!</v>
      </c>
      <c r="BE48" s="145">
        <f t="shared" si="7"/>
        <v>0</v>
      </c>
    </row>
    <row r="49" spans="1:57">
      <c r="A49" s="257" t="s">
        <v>34</v>
      </c>
      <c r="B49" s="170" t="s">
        <v>286</v>
      </c>
      <c r="C49" s="158"/>
      <c r="D49" s="159"/>
      <c r="E49" s="160" t="e">
        <f t="shared" si="16"/>
        <v>#VALUE!</v>
      </c>
      <c r="F49" s="161" t="e">
        <f t="shared" si="16"/>
        <v>#VALUE!</v>
      </c>
      <c r="G49" s="161" t="e">
        <f t="shared" si="16"/>
        <v>#VALUE!</v>
      </c>
      <c r="H49" s="161" t="e">
        <f t="shared" si="16"/>
        <v>#VALUE!</v>
      </c>
      <c r="I49" s="161" t="e">
        <f t="shared" si="16"/>
        <v>#VALUE!</v>
      </c>
      <c r="J49" s="161" t="e">
        <f t="shared" si="16"/>
        <v>#VALUE!</v>
      </c>
      <c r="K49" s="161" t="e">
        <f t="shared" si="16"/>
        <v>#VALUE!</v>
      </c>
      <c r="L49" s="161" t="e">
        <f t="shared" si="16"/>
        <v>#VALUE!</v>
      </c>
      <c r="M49" s="161" t="e">
        <f t="shared" si="16"/>
        <v>#VALUE!</v>
      </c>
      <c r="N49" s="161" t="e">
        <f t="shared" si="16"/>
        <v>#VALUE!</v>
      </c>
      <c r="O49" s="161" t="e">
        <f t="shared" si="16"/>
        <v>#VALUE!</v>
      </c>
      <c r="P49" s="161" t="e">
        <f t="shared" si="16"/>
        <v>#VALUE!</v>
      </c>
      <c r="Q49" s="162" t="e">
        <f t="shared" si="17"/>
        <v>#VALUE!</v>
      </c>
      <c r="R49" s="163" t="e">
        <f t="shared" si="17"/>
        <v>#VALUE!</v>
      </c>
      <c r="S49" s="163" t="e">
        <f t="shared" si="17"/>
        <v>#VALUE!</v>
      </c>
      <c r="T49" s="163" t="e">
        <f t="shared" si="17"/>
        <v>#VALUE!</v>
      </c>
      <c r="U49" s="163" t="e">
        <f t="shared" si="17"/>
        <v>#VALUE!</v>
      </c>
      <c r="V49" s="163" t="e">
        <f t="shared" si="17"/>
        <v>#VALUE!</v>
      </c>
      <c r="W49" s="163" t="e">
        <f t="shared" si="17"/>
        <v>#VALUE!</v>
      </c>
      <c r="X49" s="163" t="e">
        <f t="shared" si="17"/>
        <v>#VALUE!</v>
      </c>
      <c r="Y49" s="163" t="e">
        <f t="shared" si="17"/>
        <v>#VALUE!</v>
      </c>
      <c r="Z49" s="163" t="e">
        <f t="shared" si="17"/>
        <v>#VALUE!</v>
      </c>
      <c r="AA49" s="163" t="e">
        <f t="shared" si="17"/>
        <v>#VALUE!</v>
      </c>
      <c r="AB49" s="164" t="e">
        <f t="shared" si="17"/>
        <v>#VALUE!</v>
      </c>
      <c r="AC49" s="165" t="e">
        <f t="shared" si="18"/>
        <v>#VALUE!</v>
      </c>
      <c r="AD49" s="166" t="e">
        <f t="shared" si="18"/>
        <v>#VALUE!</v>
      </c>
      <c r="AE49" s="166" t="e">
        <f t="shared" si="18"/>
        <v>#VALUE!</v>
      </c>
      <c r="AF49" s="166" t="e">
        <f t="shared" si="18"/>
        <v>#VALUE!</v>
      </c>
      <c r="AG49" s="166" t="e">
        <f t="shared" si="18"/>
        <v>#VALUE!</v>
      </c>
      <c r="AH49" s="166" t="e">
        <f t="shared" si="18"/>
        <v>#VALUE!</v>
      </c>
      <c r="AI49" s="166" t="e">
        <f t="shared" si="18"/>
        <v>#VALUE!</v>
      </c>
      <c r="AJ49" s="166" t="e">
        <f t="shared" si="18"/>
        <v>#VALUE!</v>
      </c>
      <c r="AK49" s="166" t="e">
        <f t="shared" si="18"/>
        <v>#VALUE!</v>
      </c>
      <c r="AL49" s="166" t="e">
        <f t="shared" si="18"/>
        <v>#VALUE!</v>
      </c>
      <c r="AM49" s="166" t="e">
        <f t="shared" si="18"/>
        <v>#VALUE!</v>
      </c>
      <c r="AN49" s="167" t="e">
        <f t="shared" si="18"/>
        <v>#VALUE!</v>
      </c>
      <c r="AO49" s="165" t="e">
        <f t="shared" si="19"/>
        <v>#VALUE!</v>
      </c>
      <c r="AP49" s="166" t="e">
        <f t="shared" si="15"/>
        <v>#VALUE!</v>
      </c>
      <c r="AQ49" s="166" t="e">
        <f t="shared" si="15"/>
        <v>#VALUE!</v>
      </c>
      <c r="AR49" s="166" t="e">
        <f t="shared" si="15"/>
        <v>#VALUE!</v>
      </c>
      <c r="AS49" s="166" t="e">
        <f t="shared" si="15"/>
        <v>#VALUE!</v>
      </c>
      <c r="AT49" s="166" t="e">
        <f t="shared" si="15"/>
        <v>#VALUE!</v>
      </c>
      <c r="AU49" s="166" t="e">
        <f t="shared" si="15"/>
        <v>#VALUE!</v>
      </c>
      <c r="AV49" s="166" t="e">
        <f t="shared" si="15"/>
        <v>#VALUE!</v>
      </c>
      <c r="AW49" s="166" t="e">
        <f t="shared" si="15"/>
        <v>#VALUE!</v>
      </c>
      <c r="AX49" s="166" t="e">
        <f t="shared" si="15"/>
        <v>#VALUE!</v>
      </c>
      <c r="AY49" s="166" t="e">
        <f t="shared" si="15"/>
        <v>#VALUE!</v>
      </c>
      <c r="AZ49" s="167" t="e">
        <f t="shared" si="15"/>
        <v>#VALUE!</v>
      </c>
      <c r="BA49" s="145" t="e">
        <f t="shared" si="4"/>
        <v>#VALUE!</v>
      </c>
      <c r="BB49" s="145" t="e">
        <f t="shared" si="5"/>
        <v>#VALUE!</v>
      </c>
      <c r="BC49" s="145" t="e">
        <f t="shared" si="6"/>
        <v>#VALUE!</v>
      </c>
      <c r="BD49" s="145" t="e">
        <f t="shared" si="11"/>
        <v>#VALUE!</v>
      </c>
      <c r="BE49" s="145">
        <f t="shared" si="7"/>
        <v>0</v>
      </c>
    </row>
    <row r="50" spans="1:57">
      <c r="A50" s="257"/>
      <c r="B50" s="170" t="s">
        <v>508</v>
      </c>
      <c r="C50" s="158"/>
      <c r="D50" s="159"/>
      <c r="E50" s="160" t="e">
        <f t="shared" si="16"/>
        <v>#VALUE!</v>
      </c>
      <c r="F50" s="161" t="e">
        <f t="shared" si="16"/>
        <v>#VALUE!</v>
      </c>
      <c r="G50" s="161" t="e">
        <f t="shared" si="16"/>
        <v>#VALUE!</v>
      </c>
      <c r="H50" s="161" t="e">
        <f t="shared" si="16"/>
        <v>#VALUE!</v>
      </c>
      <c r="I50" s="161" t="e">
        <f t="shared" si="16"/>
        <v>#VALUE!</v>
      </c>
      <c r="J50" s="161" t="e">
        <f t="shared" si="16"/>
        <v>#VALUE!</v>
      </c>
      <c r="K50" s="161" t="e">
        <f t="shared" si="16"/>
        <v>#VALUE!</v>
      </c>
      <c r="L50" s="161" t="e">
        <f t="shared" si="16"/>
        <v>#VALUE!</v>
      </c>
      <c r="M50" s="161" t="e">
        <f t="shared" si="16"/>
        <v>#VALUE!</v>
      </c>
      <c r="N50" s="161" t="e">
        <f t="shared" si="16"/>
        <v>#VALUE!</v>
      </c>
      <c r="O50" s="161" t="e">
        <f t="shared" si="16"/>
        <v>#VALUE!</v>
      </c>
      <c r="P50" s="161" t="e">
        <f t="shared" si="16"/>
        <v>#VALUE!</v>
      </c>
      <c r="Q50" s="162" t="e">
        <f t="shared" si="17"/>
        <v>#VALUE!</v>
      </c>
      <c r="R50" s="163" t="e">
        <f t="shared" si="17"/>
        <v>#VALUE!</v>
      </c>
      <c r="S50" s="163" t="e">
        <f t="shared" si="17"/>
        <v>#VALUE!</v>
      </c>
      <c r="T50" s="163" t="e">
        <f t="shared" si="17"/>
        <v>#VALUE!</v>
      </c>
      <c r="U50" s="163" t="e">
        <f t="shared" si="17"/>
        <v>#VALUE!</v>
      </c>
      <c r="V50" s="163" t="e">
        <f t="shared" si="17"/>
        <v>#VALUE!</v>
      </c>
      <c r="W50" s="163" t="e">
        <f t="shared" si="17"/>
        <v>#VALUE!</v>
      </c>
      <c r="X50" s="163" t="e">
        <f t="shared" si="17"/>
        <v>#VALUE!</v>
      </c>
      <c r="Y50" s="163" t="e">
        <f t="shared" si="17"/>
        <v>#VALUE!</v>
      </c>
      <c r="Z50" s="163" t="e">
        <f t="shared" si="17"/>
        <v>#VALUE!</v>
      </c>
      <c r="AA50" s="163" t="e">
        <f t="shared" si="17"/>
        <v>#VALUE!</v>
      </c>
      <c r="AB50" s="164" t="e">
        <f t="shared" si="17"/>
        <v>#VALUE!</v>
      </c>
      <c r="AC50" s="165" t="e">
        <f t="shared" si="18"/>
        <v>#VALUE!</v>
      </c>
      <c r="AD50" s="166" t="e">
        <f t="shared" si="18"/>
        <v>#VALUE!</v>
      </c>
      <c r="AE50" s="166" t="e">
        <f t="shared" si="18"/>
        <v>#VALUE!</v>
      </c>
      <c r="AF50" s="166" t="e">
        <f t="shared" si="18"/>
        <v>#VALUE!</v>
      </c>
      <c r="AG50" s="166" t="e">
        <f t="shared" si="18"/>
        <v>#VALUE!</v>
      </c>
      <c r="AH50" s="166" t="e">
        <f t="shared" si="18"/>
        <v>#VALUE!</v>
      </c>
      <c r="AI50" s="166" t="e">
        <f t="shared" si="18"/>
        <v>#VALUE!</v>
      </c>
      <c r="AJ50" s="166" t="e">
        <f t="shared" si="18"/>
        <v>#VALUE!</v>
      </c>
      <c r="AK50" s="166" t="e">
        <f t="shared" si="18"/>
        <v>#VALUE!</v>
      </c>
      <c r="AL50" s="166" t="e">
        <f t="shared" si="18"/>
        <v>#VALUE!</v>
      </c>
      <c r="AM50" s="166" t="e">
        <f t="shared" si="18"/>
        <v>#VALUE!</v>
      </c>
      <c r="AN50" s="167" t="e">
        <f t="shared" si="18"/>
        <v>#VALUE!</v>
      </c>
      <c r="AO50" s="165" t="e">
        <f t="shared" si="19"/>
        <v>#VALUE!</v>
      </c>
      <c r="AP50" s="166" t="e">
        <f t="shared" si="15"/>
        <v>#VALUE!</v>
      </c>
      <c r="AQ50" s="166" t="e">
        <f t="shared" si="15"/>
        <v>#VALUE!</v>
      </c>
      <c r="AR50" s="166" t="e">
        <f t="shared" si="15"/>
        <v>#VALUE!</v>
      </c>
      <c r="AS50" s="166" t="e">
        <f t="shared" si="15"/>
        <v>#VALUE!</v>
      </c>
      <c r="AT50" s="166" t="e">
        <f t="shared" si="15"/>
        <v>#VALUE!</v>
      </c>
      <c r="AU50" s="166" t="e">
        <f t="shared" si="15"/>
        <v>#VALUE!</v>
      </c>
      <c r="AV50" s="166" t="e">
        <f t="shared" si="15"/>
        <v>#VALUE!</v>
      </c>
      <c r="AW50" s="166" t="e">
        <f t="shared" si="15"/>
        <v>#VALUE!</v>
      </c>
      <c r="AX50" s="166" t="e">
        <f t="shared" si="15"/>
        <v>#VALUE!</v>
      </c>
      <c r="AY50" s="166" t="e">
        <f t="shared" si="15"/>
        <v>#VALUE!</v>
      </c>
      <c r="AZ50" s="167" t="e">
        <f t="shared" si="15"/>
        <v>#VALUE!</v>
      </c>
      <c r="BA50" s="145" t="e">
        <f t="shared" si="4"/>
        <v>#VALUE!</v>
      </c>
      <c r="BB50" s="145" t="e">
        <f t="shared" si="5"/>
        <v>#VALUE!</v>
      </c>
      <c r="BC50" s="145" t="e">
        <f t="shared" si="6"/>
        <v>#VALUE!</v>
      </c>
      <c r="BD50" s="145" t="e">
        <f t="shared" si="11"/>
        <v>#VALUE!</v>
      </c>
      <c r="BE50" s="145">
        <f t="shared" si="7"/>
        <v>0</v>
      </c>
    </row>
    <row r="51" spans="1:57">
      <c r="A51" s="257"/>
      <c r="B51" s="170" t="s">
        <v>509</v>
      </c>
      <c r="C51" s="158"/>
      <c r="D51" s="159"/>
      <c r="E51" s="160" t="e">
        <f t="shared" si="16"/>
        <v>#VALUE!</v>
      </c>
      <c r="F51" s="161" t="e">
        <f t="shared" si="16"/>
        <v>#VALUE!</v>
      </c>
      <c r="G51" s="161" t="e">
        <f t="shared" si="16"/>
        <v>#VALUE!</v>
      </c>
      <c r="H51" s="161" t="e">
        <f t="shared" si="16"/>
        <v>#VALUE!</v>
      </c>
      <c r="I51" s="161" t="e">
        <f t="shared" si="16"/>
        <v>#VALUE!</v>
      </c>
      <c r="J51" s="161" t="e">
        <f t="shared" si="16"/>
        <v>#VALUE!</v>
      </c>
      <c r="K51" s="161" t="e">
        <f t="shared" si="16"/>
        <v>#VALUE!</v>
      </c>
      <c r="L51" s="161" t="e">
        <f t="shared" si="16"/>
        <v>#VALUE!</v>
      </c>
      <c r="M51" s="161" t="e">
        <f t="shared" si="16"/>
        <v>#VALUE!</v>
      </c>
      <c r="N51" s="161" t="e">
        <f t="shared" si="16"/>
        <v>#VALUE!</v>
      </c>
      <c r="O51" s="161" t="e">
        <f t="shared" si="16"/>
        <v>#VALUE!</v>
      </c>
      <c r="P51" s="161" t="e">
        <f t="shared" si="16"/>
        <v>#VALUE!</v>
      </c>
      <c r="Q51" s="162" t="e">
        <f t="shared" si="17"/>
        <v>#VALUE!</v>
      </c>
      <c r="R51" s="163" t="e">
        <f t="shared" si="17"/>
        <v>#VALUE!</v>
      </c>
      <c r="S51" s="163" t="e">
        <f t="shared" si="17"/>
        <v>#VALUE!</v>
      </c>
      <c r="T51" s="163" t="e">
        <f t="shared" si="17"/>
        <v>#VALUE!</v>
      </c>
      <c r="U51" s="163" t="e">
        <f t="shared" si="17"/>
        <v>#VALUE!</v>
      </c>
      <c r="V51" s="163" t="e">
        <f t="shared" si="17"/>
        <v>#VALUE!</v>
      </c>
      <c r="W51" s="163" t="e">
        <f t="shared" si="17"/>
        <v>#VALUE!</v>
      </c>
      <c r="X51" s="163" t="e">
        <f t="shared" si="17"/>
        <v>#VALUE!</v>
      </c>
      <c r="Y51" s="163" t="e">
        <f t="shared" si="17"/>
        <v>#VALUE!</v>
      </c>
      <c r="Z51" s="163" t="e">
        <f t="shared" si="17"/>
        <v>#VALUE!</v>
      </c>
      <c r="AA51" s="163" t="e">
        <f t="shared" si="17"/>
        <v>#VALUE!</v>
      </c>
      <c r="AB51" s="164" t="e">
        <f t="shared" si="17"/>
        <v>#VALUE!</v>
      </c>
      <c r="AC51" s="165" t="e">
        <f t="shared" si="18"/>
        <v>#VALUE!</v>
      </c>
      <c r="AD51" s="166" t="e">
        <f t="shared" si="18"/>
        <v>#VALUE!</v>
      </c>
      <c r="AE51" s="166" t="e">
        <f t="shared" si="18"/>
        <v>#VALUE!</v>
      </c>
      <c r="AF51" s="166" t="e">
        <f t="shared" si="18"/>
        <v>#VALUE!</v>
      </c>
      <c r="AG51" s="166" t="e">
        <f t="shared" si="18"/>
        <v>#VALUE!</v>
      </c>
      <c r="AH51" s="166" t="e">
        <f t="shared" si="18"/>
        <v>#VALUE!</v>
      </c>
      <c r="AI51" s="166" t="e">
        <f t="shared" si="18"/>
        <v>#VALUE!</v>
      </c>
      <c r="AJ51" s="166" t="e">
        <f t="shared" si="18"/>
        <v>#VALUE!</v>
      </c>
      <c r="AK51" s="166" t="e">
        <f t="shared" si="18"/>
        <v>#VALUE!</v>
      </c>
      <c r="AL51" s="166" t="e">
        <f t="shared" si="18"/>
        <v>#VALUE!</v>
      </c>
      <c r="AM51" s="166" t="e">
        <f t="shared" si="18"/>
        <v>#VALUE!</v>
      </c>
      <c r="AN51" s="167" t="e">
        <f t="shared" si="18"/>
        <v>#VALUE!</v>
      </c>
      <c r="AO51" s="165" t="e">
        <f t="shared" si="19"/>
        <v>#VALUE!</v>
      </c>
      <c r="AP51" s="166" t="e">
        <f t="shared" si="15"/>
        <v>#VALUE!</v>
      </c>
      <c r="AQ51" s="166" t="e">
        <f t="shared" si="15"/>
        <v>#VALUE!</v>
      </c>
      <c r="AR51" s="166" t="e">
        <f t="shared" si="15"/>
        <v>#VALUE!</v>
      </c>
      <c r="AS51" s="166" t="e">
        <f t="shared" si="15"/>
        <v>#VALUE!</v>
      </c>
      <c r="AT51" s="166" t="e">
        <f t="shared" si="15"/>
        <v>#VALUE!</v>
      </c>
      <c r="AU51" s="166" t="e">
        <f t="shared" si="15"/>
        <v>#VALUE!</v>
      </c>
      <c r="AV51" s="166" t="e">
        <f t="shared" si="15"/>
        <v>#VALUE!</v>
      </c>
      <c r="AW51" s="166" t="e">
        <f t="shared" si="15"/>
        <v>#VALUE!</v>
      </c>
      <c r="AX51" s="166" t="e">
        <f t="shared" si="15"/>
        <v>#VALUE!</v>
      </c>
      <c r="AY51" s="166" t="e">
        <f t="shared" si="15"/>
        <v>#VALUE!</v>
      </c>
      <c r="AZ51" s="167" t="e">
        <f t="shared" si="15"/>
        <v>#VALUE!</v>
      </c>
      <c r="BA51" s="145" t="e">
        <f t="shared" si="4"/>
        <v>#VALUE!</v>
      </c>
      <c r="BB51" s="145" t="e">
        <f t="shared" si="5"/>
        <v>#VALUE!</v>
      </c>
      <c r="BC51" s="145" t="e">
        <f t="shared" si="6"/>
        <v>#VALUE!</v>
      </c>
      <c r="BD51" s="145" t="e">
        <f t="shared" si="11"/>
        <v>#VALUE!</v>
      </c>
      <c r="BE51" s="145">
        <f t="shared" si="7"/>
        <v>0</v>
      </c>
    </row>
    <row r="52" spans="1:57" ht="30.75" customHeight="1">
      <c r="A52" s="256" t="s">
        <v>139</v>
      </c>
      <c r="B52" s="170" t="s">
        <v>454</v>
      </c>
      <c r="C52" s="158"/>
      <c r="D52" s="159"/>
      <c r="E52" s="160" t="e">
        <f t="shared" si="16"/>
        <v>#VALUE!</v>
      </c>
      <c r="F52" s="161" t="e">
        <f t="shared" si="16"/>
        <v>#VALUE!</v>
      </c>
      <c r="G52" s="161" t="e">
        <f t="shared" si="16"/>
        <v>#VALUE!</v>
      </c>
      <c r="H52" s="161" t="e">
        <f t="shared" si="16"/>
        <v>#VALUE!</v>
      </c>
      <c r="I52" s="161" t="e">
        <f t="shared" si="16"/>
        <v>#VALUE!</v>
      </c>
      <c r="J52" s="161" t="e">
        <f t="shared" si="16"/>
        <v>#VALUE!</v>
      </c>
      <c r="K52" s="161" t="e">
        <f t="shared" si="16"/>
        <v>#VALUE!</v>
      </c>
      <c r="L52" s="161" t="e">
        <f t="shared" si="16"/>
        <v>#VALUE!</v>
      </c>
      <c r="M52" s="161" t="e">
        <f t="shared" si="16"/>
        <v>#VALUE!</v>
      </c>
      <c r="N52" s="161" t="e">
        <f t="shared" si="16"/>
        <v>#VALUE!</v>
      </c>
      <c r="O52" s="161" t="e">
        <f t="shared" si="16"/>
        <v>#VALUE!</v>
      </c>
      <c r="P52" s="161" t="e">
        <f t="shared" si="16"/>
        <v>#VALUE!</v>
      </c>
      <c r="Q52" s="162" t="e">
        <f t="shared" si="17"/>
        <v>#VALUE!</v>
      </c>
      <c r="R52" s="163" t="e">
        <f t="shared" si="17"/>
        <v>#VALUE!</v>
      </c>
      <c r="S52" s="163" t="e">
        <f t="shared" si="17"/>
        <v>#VALUE!</v>
      </c>
      <c r="T52" s="163" t="e">
        <f t="shared" si="17"/>
        <v>#VALUE!</v>
      </c>
      <c r="U52" s="163" t="e">
        <f t="shared" si="17"/>
        <v>#VALUE!</v>
      </c>
      <c r="V52" s="163" t="e">
        <f t="shared" si="17"/>
        <v>#VALUE!</v>
      </c>
      <c r="W52" s="163" t="e">
        <f t="shared" si="17"/>
        <v>#VALUE!</v>
      </c>
      <c r="X52" s="163" t="e">
        <f t="shared" si="17"/>
        <v>#VALUE!</v>
      </c>
      <c r="Y52" s="163" t="e">
        <f t="shared" si="17"/>
        <v>#VALUE!</v>
      </c>
      <c r="Z52" s="163" t="e">
        <f t="shared" si="17"/>
        <v>#VALUE!</v>
      </c>
      <c r="AA52" s="163" t="e">
        <f t="shared" si="17"/>
        <v>#VALUE!</v>
      </c>
      <c r="AB52" s="164" t="e">
        <f t="shared" si="17"/>
        <v>#VALUE!</v>
      </c>
      <c r="AC52" s="165" t="e">
        <f t="shared" si="18"/>
        <v>#VALUE!</v>
      </c>
      <c r="AD52" s="166" t="e">
        <f t="shared" si="18"/>
        <v>#VALUE!</v>
      </c>
      <c r="AE52" s="166" t="e">
        <f t="shared" si="18"/>
        <v>#VALUE!</v>
      </c>
      <c r="AF52" s="166" t="e">
        <f t="shared" si="18"/>
        <v>#VALUE!</v>
      </c>
      <c r="AG52" s="166" t="e">
        <f t="shared" si="18"/>
        <v>#VALUE!</v>
      </c>
      <c r="AH52" s="166" t="e">
        <f t="shared" si="18"/>
        <v>#VALUE!</v>
      </c>
      <c r="AI52" s="166" t="e">
        <f t="shared" si="18"/>
        <v>#VALUE!</v>
      </c>
      <c r="AJ52" s="166" t="e">
        <f t="shared" si="18"/>
        <v>#VALUE!</v>
      </c>
      <c r="AK52" s="166" t="e">
        <f t="shared" si="18"/>
        <v>#VALUE!</v>
      </c>
      <c r="AL52" s="166" t="e">
        <f t="shared" si="18"/>
        <v>#VALUE!</v>
      </c>
      <c r="AM52" s="166" t="e">
        <f t="shared" si="18"/>
        <v>#VALUE!</v>
      </c>
      <c r="AN52" s="167" t="e">
        <f>DATEVALUE(CONCATENATE(P$10,"/",$AC$9))</f>
        <v>#VALUE!</v>
      </c>
      <c r="AO52" s="165" t="e">
        <f t="shared" si="19"/>
        <v>#VALUE!</v>
      </c>
      <c r="AP52" s="166" t="e">
        <f t="shared" si="15"/>
        <v>#VALUE!</v>
      </c>
      <c r="AQ52" s="166" t="e">
        <f t="shared" si="15"/>
        <v>#VALUE!</v>
      </c>
      <c r="AR52" s="166" t="e">
        <f t="shared" si="15"/>
        <v>#VALUE!</v>
      </c>
      <c r="AS52" s="166" t="e">
        <f t="shared" si="15"/>
        <v>#VALUE!</v>
      </c>
      <c r="AT52" s="166" t="e">
        <f t="shared" si="15"/>
        <v>#VALUE!</v>
      </c>
      <c r="AU52" s="166" t="e">
        <f t="shared" si="15"/>
        <v>#VALUE!</v>
      </c>
      <c r="AV52" s="166" t="e">
        <f t="shared" si="15"/>
        <v>#VALUE!</v>
      </c>
      <c r="AW52" s="166" t="e">
        <f t="shared" si="15"/>
        <v>#VALUE!</v>
      </c>
      <c r="AX52" s="166" t="e">
        <f t="shared" si="15"/>
        <v>#VALUE!</v>
      </c>
      <c r="AY52" s="166" t="e">
        <f t="shared" si="15"/>
        <v>#VALUE!</v>
      </c>
      <c r="AZ52" s="167" t="e">
        <f t="shared" si="15"/>
        <v>#VALUE!</v>
      </c>
      <c r="BA52" s="145" t="e">
        <f t="shared" si="4"/>
        <v>#VALUE!</v>
      </c>
      <c r="BB52" s="145" t="e">
        <f t="shared" si="5"/>
        <v>#VALUE!</v>
      </c>
      <c r="BC52" s="145" t="e">
        <f t="shared" si="6"/>
        <v>#VALUE!</v>
      </c>
      <c r="BD52" s="145" t="e">
        <f t="shared" si="11"/>
        <v>#VALUE!</v>
      </c>
      <c r="BE52" s="145">
        <f t="shared" si="7"/>
        <v>0</v>
      </c>
    </row>
    <row r="53" spans="1:57">
      <c r="A53" s="256" t="s">
        <v>142</v>
      </c>
      <c r="B53" s="219" t="s">
        <v>402</v>
      </c>
      <c r="C53" s="158"/>
      <c r="D53" s="159"/>
      <c r="E53" s="160" t="e">
        <f t="shared" si="16"/>
        <v>#VALUE!</v>
      </c>
      <c r="F53" s="161" t="e">
        <f t="shared" si="16"/>
        <v>#VALUE!</v>
      </c>
      <c r="G53" s="161" t="e">
        <f t="shared" si="16"/>
        <v>#VALUE!</v>
      </c>
      <c r="H53" s="161" t="e">
        <f t="shared" si="16"/>
        <v>#VALUE!</v>
      </c>
      <c r="I53" s="161" t="e">
        <f t="shared" si="16"/>
        <v>#VALUE!</v>
      </c>
      <c r="J53" s="161" t="e">
        <f t="shared" si="16"/>
        <v>#VALUE!</v>
      </c>
      <c r="K53" s="161" t="e">
        <f t="shared" si="16"/>
        <v>#VALUE!</v>
      </c>
      <c r="L53" s="161" t="e">
        <f t="shared" si="16"/>
        <v>#VALUE!</v>
      </c>
      <c r="M53" s="161" t="e">
        <f t="shared" si="16"/>
        <v>#VALUE!</v>
      </c>
      <c r="N53" s="161" t="e">
        <f t="shared" si="16"/>
        <v>#VALUE!</v>
      </c>
      <c r="O53" s="161" t="e">
        <f t="shared" si="16"/>
        <v>#VALUE!</v>
      </c>
      <c r="P53" s="161" t="e">
        <f t="shared" si="16"/>
        <v>#VALUE!</v>
      </c>
      <c r="Q53" s="162" t="e">
        <f t="shared" si="17"/>
        <v>#VALUE!</v>
      </c>
      <c r="R53" s="163" t="e">
        <f t="shared" si="17"/>
        <v>#VALUE!</v>
      </c>
      <c r="S53" s="163" t="e">
        <f t="shared" si="17"/>
        <v>#VALUE!</v>
      </c>
      <c r="T53" s="163" t="e">
        <f t="shared" si="17"/>
        <v>#VALUE!</v>
      </c>
      <c r="U53" s="163" t="e">
        <f t="shared" si="17"/>
        <v>#VALUE!</v>
      </c>
      <c r="V53" s="163" t="e">
        <f t="shared" si="17"/>
        <v>#VALUE!</v>
      </c>
      <c r="W53" s="163" t="e">
        <f t="shared" si="17"/>
        <v>#VALUE!</v>
      </c>
      <c r="X53" s="163" t="e">
        <f t="shared" si="17"/>
        <v>#VALUE!</v>
      </c>
      <c r="Y53" s="163" t="e">
        <f t="shared" si="17"/>
        <v>#VALUE!</v>
      </c>
      <c r="Z53" s="163" t="e">
        <f t="shared" si="17"/>
        <v>#VALUE!</v>
      </c>
      <c r="AA53" s="163" t="e">
        <f t="shared" si="17"/>
        <v>#VALUE!</v>
      </c>
      <c r="AB53" s="164" t="e">
        <f t="shared" si="17"/>
        <v>#VALUE!</v>
      </c>
      <c r="AC53" s="165" t="e">
        <f t="shared" si="18"/>
        <v>#VALUE!</v>
      </c>
      <c r="AD53" s="166" t="e">
        <f t="shared" si="18"/>
        <v>#VALUE!</v>
      </c>
      <c r="AE53" s="166" t="e">
        <f t="shared" si="18"/>
        <v>#VALUE!</v>
      </c>
      <c r="AF53" s="166" t="e">
        <f t="shared" si="18"/>
        <v>#VALUE!</v>
      </c>
      <c r="AG53" s="166" t="e">
        <f t="shared" si="18"/>
        <v>#VALUE!</v>
      </c>
      <c r="AH53" s="166" t="e">
        <f t="shared" si="18"/>
        <v>#VALUE!</v>
      </c>
      <c r="AI53" s="166" t="e">
        <f t="shared" si="18"/>
        <v>#VALUE!</v>
      </c>
      <c r="AJ53" s="166" t="e">
        <f t="shared" si="18"/>
        <v>#VALUE!</v>
      </c>
      <c r="AK53" s="166" t="e">
        <f t="shared" si="18"/>
        <v>#VALUE!</v>
      </c>
      <c r="AL53" s="166" t="e">
        <f t="shared" si="18"/>
        <v>#VALUE!</v>
      </c>
      <c r="AM53" s="166" t="e">
        <f t="shared" si="18"/>
        <v>#VALUE!</v>
      </c>
      <c r="AN53" s="167" t="e">
        <f>DATEVALUE(CONCATENATE(P$10,"/",$AC$9))</f>
        <v>#VALUE!</v>
      </c>
      <c r="AO53" s="165" t="e">
        <f t="shared" si="19"/>
        <v>#VALUE!</v>
      </c>
      <c r="AP53" s="166" t="e">
        <f t="shared" si="15"/>
        <v>#VALUE!</v>
      </c>
      <c r="AQ53" s="166" t="e">
        <f t="shared" si="15"/>
        <v>#VALUE!</v>
      </c>
      <c r="AR53" s="166" t="e">
        <f t="shared" si="15"/>
        <v>#VALUE!</v>
      </c>
      <c r="AS53" s="166" t="e">
        <f t="shared" si="15"/>
        <v>#VALUE!</v>
      </c>
      <c r="AT53" s="166" t="e">
        <f t="shared" si="15"/>
        <v>#VALUE!</v>
      </c>
      <c r="AU53" s="166" t="e">
        <f t="shared" si="15"/>
        <v>#VALUE!</v>
      </c>
      <c r="AV53" s="166" t="e">
        <f t="shared" si="15"/>
        <v>#VALUE!</v>
      </c>
      <c r="AW53" s="166" t="e">
        <f t="shared" si="15"/>
        <v>#VALUE!</v>
      </c>
      <c r="AX53" s="166" t="e">
        <f t="shared" si="15"/>
        <v>#VALUE!</v>
      </c>
      <c r="AY53" s="166" t="e">
        <f t="shared" si="15"/>
        <v>#VALUE!</v>
      </c>
      <c r="AZ53" s="167" t="e">
        <f t="shared" si="15"/>
        <v>#VALUE!</v>
      </c>
      <c r="BA53" s="145" t="e">
        <f t="shared" si="4"/>
        <v>#VALUE!</v>
      </c>
      <c r="BB53" s="145" t="e">
        <f t="shared" si="5"/>
        <v>#VALUE!</v>
      </c>
      <c r="BC53" s="145" t="e">
        <f t="shared" si="6"/>
        <v>#VALUE!</v>
      </c>
      <c r="BD53" s="145" t="e">
        <f t="shared" si="11"/>
        <v>#VALUE!</v>
      </c>
      <c r="BE53" s="145">
        <f t="shared" si="7"/>
        <v>0</v>
      </c>
    </row>
    <row r="54" spans="1:57">
      <c r="A54" s="172">
        <v>8</v>
      </c>
      <c r="B54" s="218" t="s">
        <v>423</v>
      </c>
      <c r="C54" s="158"/>
      <c r="D54" s="159"/>
      <c r="E54" s="160" t="e">
        <f t="shared" si="16"/>
        <v>#VALUE!</v>
      </c>
      <c r="F54" s="161" t="e">
        <f t="shared" si="16"/>
        <v>#VALUE!</v>
      </c>
      <c r="G54" s="161" t="e">
        <f t="shared" si="16"/>
        <v>#VALUE!</v>
      </c>
      <c r="H54" s="161" t="e">
        <f t="shared" si="16"/>
        <v>#VALUE!</v>
      </c>
      <c r="I54" s="161" t="e">
        <f t="shared" si="16"/>
        <v>#VALUE!</v>
      </c>
      <c r="J54" s="161" t="e">
        <f t="shared" si="16"/>
        <v>#VALUE!</v>
      </c>
      <c r="K54" s="161" t="e">
        <f t="shared" si="16"/>
        <v>#VALUE!</v>
      </c>
      <c r="L54" s="161" t="e">
        <f t="shared" si="16"/>
        <v>#VALUE!</v>
      </c>
      <c r="M54" s="161" t="e">
        <f t="shared" si="16"/>
        <v>#VALUE!</v>
      </c>
      <c r="N54" s="161" t="e">
        <f t="shared" si="16"/>
        <v>#VALUE!</v>
      </c>
      <c r="O54" s="161" t="e">
        <f t="shared" si="16"/>
        <v>#VALUE!</v>
      </c>
      <c r="P54" s="161" t="e">
        <f t="shared" si="16"/>
        <v>#VALUE!</v>
      </c>
      <c r="Q54" s="162" t="e">
        <f t="shared" si="17"/>
        <v>#VALUE!</v>
      </c>
      <c r="R54" s="163" t="e">
        <f t="shared" si="17"/>
        <v>#VALUE!</v>
      </c>
      <c r="S54" s="163" t="e">
        <f t="shared" si="17"/>
        <v>#VALUE!</v>
      </c>
      <c r="T54" s="163" t="e">
        <f t="shared" si="17"/>
        <v>#VALUE!</v>
      </c>
      <c r="U54" s="163" t="e">
        <f t="shared" si="17"/>
        <v>#VALUE!</v>
      </c>
      <c r="V54" s="163" t="e">
        <f t="shared" si="17"/>
        <v>#VALUE!</v>
      </c>
      <c r="W54" s="163" t="e">
        <f t="shared" si="17"/>
        <v>#VALUE!</v>
      </c>
      <c r="X54" s="163" t="e">
        <f t="shared" si="17"/>
        <v>#VALUE!</v>
      </c>
      <c r="Y54" s="163" t="e">
        <f t="shared" si="17"/>
        <v>#VALUE!</v>
      </c>
      <c r="Z54" s="163" t="e">
        <f t="shared" si="17"/>
        <v>#VALUE!</v>
      </c>
      <c r="AA54" s="163" t="e">
        <f t="shared" si="17"/>
        <v>#VALUE!</v>
      </c>
      <c r="AB54" s="164" t="e">
        <f t="shared" si="17"/>
        <v>#VALUE!</v>
      </c>
      <c r="AC54" s="165" t="e">
        <f t="shared" si="18"/>
        <v>#VALUE!</v>
      </c>
      <c r="AD54" s="166" t="e">
        <f t="shared" si="18"/>
        <v>#VALUE!</v>
      </c>
      <c r="AE54" s="166" t="e">
        <f t="shared" si="18"/>
        <v>#VALUE!</v>
      </c>
      <c r="AF54" s="166" t="e">
        <f t="shared" si="18"/>
        <v>#VALUE!</v>
      </c>
      <c r="AG54" s="166" t="e">
        <f t="shared" si="18"/>
        <v>#VALUE!</v>
      </c>
      <c r="AH54" s="166" t="e">
        <f t="shared" si="18"/>
        <v>#VALUE!</v>
      </c>
      <c r="AI54" s="166" t="e">
        <f t="shared" si="18"/>
        <v>#VALUE!</v>
      </c>
      <c r="AJ54" s="166" t="e">
        <f t="shared" si="18"/>
        <v>#VALUE!</v>
      </c>
      <c r="AK54" s="166" t="e">
        <f t="shared" si="18"/>
        <v>#VALUE!</v>
      </c>
      <c r="AL54" s="166" t="e">
        <f t="shared" si="18"/>
        <v>#VALUE!</v>
      </c>
      <c r="AM54" s="166" t="e">
        <f t="shared" si="18"/>
        <v>#VALUE!</v>
      </c>
      <c r="AN54" s="167" t="e">
        <f>DATEVALUE(CONCATENATE(P$10,"/",$AC$9))</f>
        <v>#VALUE!</v>
      </c>
      <c r="AO54" s="165" t="e">
        <f t="shared" si="19"/>
        <v>#VALUE!</v>
      </c>
      <c r="AP54" s="166" t="e">
        <f t="shared" si="15"/>
        <v>#VALUE!</v>
      </c>
      <c r="AQ54" s="166" t="e">
        <f t="shared" si="15"/>
        <v>#VALUE!</v>
      </c>
      <c r="AR54" s="166" t="e">
        <f t="shared" si="15"/>
        <v>#VALUE!</v>
      </c>
      <c r="AS54" s="166" t="e">
        <f t="shared" si="15"/>
        <v>#VALUE!</v>
      </c>
      <c r="AT54" s="166" t="e">
        <f t="shared" si="15"/>
        <v>#VALUE!</v>
      </c>
      <c r="AU54" s="166" t="e">
        <f t="shared" si="15"/>
        <v>#VALUE!</v>
      </c>
      <c r="AV54" s="166" t="e">
        <f t="shared" si="15"/>
        <v>#VALUE!</v>
      </c>
      <c r="AW54" s="166" t="e">
        <f t="shared" si="15"/>
        <v>#VALUE!</v>
      </c>
      <c r="AX54" s="166" t="e">
        <f t="shared" si="15"/>
        <v>#VALUE!</v>
      </c>
      <c r="AY54" s="166" t="e">
        <f t="shared" si="15"/>
        <v>#VALUE!</v>
      </c>
      <c r="AZ54" s="167" t="e">
        <f t="shared" si="15"/>
        <v>#VALUE!</v>
      </c>
      <c r="BA54" s="145" t="e">
        <f t="shared" si="4"/>
        <v>#VALUE!</v>
      </c>
      <c r="BB54" s="145" t="e">
        <f t="shared" si="5"/>
        <v>#VALUE!</v>
      </c>
      <c r="BC54" s="145" t="e">
        <f t="shared" si="6"/>
        <v>#VALUE!</v>
      </c>
      <c r="BD54" s="145" t="e">
        <f t="shared" si="11"/>
        <v>#VALUE!</v>
      </c>
      <c r="BE54" s="145">
        <f t="shared" si="7"/>
        <v>0</v>
      </c>
    </row>
    <row r="55" spans="1:57">
      <c r="BA55" s="145" t="e">
        <f>SUM(BA11:BA54)</f>
        <v>#VALUE!</v>
      </c>
      <c r="BB55" s="145" t="e">
        <f>SUM(BB11:BB54)</f>
        <v>#VALUE!</v>
      </c>
      <c r="BC55" s="145" t="e">
        <f>SUM(BC11:BC54)</f>
        <v>#VALUE!</v>
      </c>
      <c r="BD55" s="145"/>
      <c r="BE55" s="145">
        <f>SUM(BE11:BE54)</f>
        <v>0</v>
      </c>
    </row>
    <row r="56" spans="1:57">
      <c r="BA56" s="145"/>
      <c r="BB56" s="145"/>
      <c r="BC56" s="145"/>
      <c r="BD56" s="145"/>
      <c r="BE56" s="145"/>
    </row>
    <row r="57" spans="1:57">
      <c r="BA57" s="145"/>
      <c r="BB57" s="145"/>
      <c r="BC57" s="145"/>
      <c r="BD57" s="145"/>
      <c r="BE57" s="145"/>
    </row>
  </sheetData>
  <mergeCells count="9">
    <mergeCell ref="E3:S6"/>
    <mergeCell ref="A8:B9"/>
    <mergeCell ref="C8:AZ8"/>
    <mergeCell ref="C9:C10"/>
    <mergeCell ref="D9:D10"/>
    <mergeCell ref="E9:P9"/>
    <mergeCell ref="Q9:AB9"/>
    <mergeCell ref="AC9:AN9"/>
    <mergeCell ref="AO9:AZ9"/>
  </mergeCells>
  <conditionalFormatting sqref="E11:AN54">
    <cfRule type="expression" dxfId="1" priority="2">
      <formula>AND(E11&gt;=$C11,E11&lt;=$D11)</formula>
    </cfRule>
  </conditionalFormatting>
  <conditionalFormatting sqref="AO11:AZ54">
    <cfRule type="expression" dxfId="0" priority="1">
      <formula>AND(AO11&gt;=$C11,AO11&lt;=$D11)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40A6-ADEE-407A-8645-7843D6720757}">
  <dimension ref="A1:F12"/>
  <sheetViews>
    <sheetView workbookViewId="0">
      <selection activeCell="L4" sqref="L4"/>
    </sheetView>
  </sheetViews>
  <sheetFormatPr baseColWidth="10" defaultRowHeight="15"/>
  <cols>
    <col min="1" max="1" width="40" customWidth="1"/>
    <col min="2" max="2" width="100.28515625" customWidth="1"/>
  </cols>
  <sheetData>
    <row r="1" spans="1:6" ht="18.75">
      <c r="A1" s="266" t="s">
        <v>494</v>
      </c>
    </row>
    <row r="2" spans="1:6" ht="227.25" customHeight="1">
      <c r="A2" s="458" t="s">
        <v>495</v>
      </c>
      <c r="B2" s="458"/>
      <c r="C2" s="458"/>
      <c r="D2" s="458"/>
      <c r="E2" s="458"/>
      <c r="F2" s="458"/>
    </row>
    <row r="3" spans="1:6" ht="18.75">
      <c r="A3" s="266"/>
    </row>
    <row r="4" spans="1:6" ht="116.25" customHeight="1">
      <c r="A4" s="267" t="s">
        <v>478</v>
      </c>
      <c r="B4" s="267" t="s">
        <v>488</v>
      </c>
    </row>
    <row r="5" spans="1:6" ht="85.5" customHeight="1">
      <c r="A5" s="267" t="s">
        <v>479</v>
      </c>
      <c r="B5" s="267" t="s">
        <v>489</v>
      </c>
    </row>
    <row r="6" spans="1:6" ht="52.5" customHeight="1">
      <c r="A6" s="267" t="s">
        <v>480</v>
      </c>
      <c r="B6" s="267" t="s">
        <v>481</v>
      </c>
    </row>
    <row r="7" spans="1:6" ht="117" customHeight="1">
      <c r="A7" s="267" t="s">
        <v>482</v>
      </c>
      <c r="B7" s="267" t="s">
        <v>490</v>
      </c>
    </row>
    <row r="8" spans="1:6" ht="57.75" customHeight="1">
      <c r="A8" s="267" t="s">
        <v>483</v>
      </c>
      <c r="B8" s="267" t="s">
        <v>484</v>
      </c>
    </row>
    <row r="9" spans="1:6" ht="84.75" customHeight="1">
      <c r="A9" s="267" t="s">
        <v>485</v>
      </c>
      <c r="B9" s="267" t="s">
        <v>491</v>
      </c>
    </row>
    <row r="10" spans="1:6" ht="41.25" customHeight="1">
      <c r="A10" s="267" t="s">
        <v>486</v>
      </c>
      <c r="B10" s="267" t="s">
        <v>487</v>
      </c>
    </row>
    <row r="11" spans="1:6" ht="72" customHeight="1">
      <c r="A11" s="267" t="s">
        <v>492</v>
      </c>
      <c r="B11" s="267" t="s">
        <v>493</v>
      </c>
    </row>
    <row r="12" spans="1:6">
      <c r="B12" s="146"/>
    </row>
  </sheetData>
  <mergeCells count="1">
    <mergeCell ref="A2:F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workbookViewId="0">
      <selection sqref="A1:C1"/>
    </sheetView>
  </sheetViews>
  <sheetFormatPr baseColWidth="10" defaultRowHeight="15"/>
  <cols>
    <col min="1" max="1" width="29.42578125" customWidth="1"/>
    <col min="2" max="2" width="71" style="131" customWidth="1"/>
    <col min="3" max="3" width="13.42578125" style="84" customWidth="1"/>
  </cols>
  <sheetData>
    <row r="1" spans="1:3" ht="40.5" customHeight="1">
      <c r="A1" s="467" t="s">
        <v>237</v>
      </c>
      <c r="B1" s="467"/>
      <c r="C1" s="467"/>
    </row>
    <row r="2" spans="1:3" ht="15" customHeight="1">
      <c r="A2" s="468" t="s">
        <v>238</v>
      </c>
      <c r="B2" s="469"/>
      <c r="C2" s="469"/>
    </row>
    <row r="3" spans="1:3">
      <c r="A3" s="469"/>
      <c r="B3" s="469"/>
      <c r="C3" s="469"/>
    </row>
    <row r="4" spans="1:3" ht="15" customHeight="1">
      <c r="A4" s="469"/>
      <c r="B4" s="469"/>
      <c r="C4" s="469"/>
    </row>
    <row r="5" spans="1:3">
      <c r="B5" s="129"/>
      <c r="C5" s="130"/>
    </row>
    <row r="7" spans="1:3" ht="45">
      <c r="A7" s="132" t="s">
        <v>239</v>
      </c>
      <c r="B7" s="132" t="s">
        <v>240</v>
      </c>
      <c r="C7" s="133" t="s">
        <v>241</v>
      </c>
    </row>
    <row r="8" spans="1:3" ht="54.75" customHeight="1">
      <c r="A8" s="461" t="s">
        <v>242</v>
      </c>
      <c r="B8" s="134" t="s">
        <v>243</v>
      </c>
      <c r="C8" s="142" t="s">
        <v>244</v>
      </c>
    </row>
    <row r="9" spans="1:3" ht="60">
      <c r="A9" s="461"/>
      <c r="B9" s="134" t="s">
        <v>245</v>
      </c>
      <c r="C9" s="142">
        <v>5</v>
      </c>
    </row>
    <row r="10" spans="1:3" ht="139.5" customHeight="1">
      <c r="A10" s="135" t="s">
        <v>246</v>
      </c>
      <c r="B10" s="134" t="s">
        <v>247</v>
      </c>
      <c r="C10" s="142">
        <v>20</v>
      </c>
    </row>
    <row r="11" spans="1:3" ht="45">
      <c r="A11" s="462" t="s">
        <v>248</v>
      </c>
      <c r="B11" s="134" t="s">
        <v>249</v>
      </c>
      <c r="C11" s="142">
        <v>5</v>
      </c>
    </row>
    <row r="12" spans="1:3" ht="52.5" customHeight="1">
      <c r="A12" s="463"/>
      <c r="B12" s="134" t="s">
        <v>250</v>
      </c>
      <c r="C12" s="142">
        <v>5</v>
      </c>
    </row>
    <row r="13" spans="1:3" ht="51" customHeight="1">
      <c r="A13" s="463"/>
      <c r="B13" s="134" t="s">
        <v>251</v>
      </c>
      <c r="C13" s="142">
        <v>5</v>
      </c>
    </row>
    <row r="14" spans="1:3" ht="66" customHeight="1">
      <c r="A14" s="463"/>
      <c r="B14" s="134" t="s">
        <v>252</v>
      </c>
      <c r="C14" s="142">
        <v>5</v>
      </c>
    </row>
    <row r="15" spans="1:3" ht="108" customHeight="1">
      <c r="A15" s="463"/>
      <c r="B15" s="134" t="s">
        <v>253</v>
      </c>
      <c r="C15" s="142">
        <v>5</v>
      </c>
    </row>
    <row r="16" spans="1:3" ht="38.25" customHeight="1">
      <c r="A16" s="463"/>
      <c r="B16" s="134" t="s">
        <v>254</v>
      </c>
      <c r="C16" s="142">
        <v>5</v>
      </c>
    </row>
    <row r="17" spans="1:4" ht="54" customHeight="1">
      <c r="A17" s="463"/>
      <c r="B17" s="134" t="s">
        <v>255</v>
      </c>
      <c r="C17" s="142">
        <v>5</v>
      </c>
    </row>
    <row r="18" spans="1:4" ht="40.5" customHeight="1">
      <c r="A18" s="464" t="s">
        <v>256</v>
      </c>
      <c r="B18" s="134" t="s">
        <v>257</v>
      </c>
      <c r="C18" s="142">
        <v>5</v>
      </c>
    </row>
    <row r="19" spans="1:4" ht="69.75" customHeight="1">
      <c r="A19" s="465"/>
      <c r="B19" s="134" t="s">
        <v>258</v>
      </c>
      <c r="C19" s="142">
        <v>5</v>
      </c>
    </row>
    <row r="20" spans="1:4" ht="68.25" customHeight="1">
      <c r="A20" s="466"/>
      <c r="B20" s="134" t="s">
        <v>259</v>
      </c>
      <c r="C20" s="142">
        <v>5</v>
      </c>
    </row>
    <row r="21" spans="1:4" ht="33.75" customHeight="1">
      <c r="A21" s="132" t="s">
        <v>260</v>
      </c>
      <c r="B21" s="136" t="s">
        <v>261</v>
      </c>
      <c r="C21" s="142">
        <v>25</v>
      </c>
      <c r="D21" s="249"/>
    </row>
    <row r="22" spans="1:4">
      <c r="A22" s="137"/>
      <c r="B22" s="138" t="s">
        <v>262</v>
      </c>
      <c r="C22" s="143">
        <f>SUM(C9:C21)</f>
        <v>100</v>
      </c>
    </row>
    <row r="23" spans="1:4">
      <c r="B23" s="139"/>
      <c r="C23" s="45"/>
    </row>
    <row r="24" spans="1:4" ht="61.5" customHeight="1">
      <c r="B24" s="459" t="s">
        <v>403</v>
      </c>
    </row>
    <row r="25" spans="1:4">
      <c r="B25" s="460"/>
      <c r="C25" s="140"/>
    </row>
  </sheetData>
  <mergeCells count="6">
    <mergeCell ref="B24:B25"/>
    <mergeCell ref="A8:A9"/>
    <mergeCell ref="A11:A17"/>
    <mergeCell ref="A18:A20"/>
    <mergeCell ref="A1:C1"/>
    <mergeCell ref="A2:C4"/>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
  <sheetViews>
    <sheetView workbookViewId="0">
      <selection activeCell="C8" sqref="C8"/>
    </sheetView>
  </sheetViews>
  <sheetFormatPr baseColWidth="10" defaultRowHeight="15"/>
  <cols>
    <col min="1" max="1" width="31.7109375" customWidth="1"/>
    <col min="2" max="4" width="20.7109375" customWidth="1"/>
    <col min="5" max="5" width="31.28515625" customWidth="1"/>
    <col min="6" max="6" width="17" customWidth="1"/>
    <col min="7" max="7" width="16.42578125" bestFit="1" customWidth="1"/>
    <col min="8" max="8" width="82.7109375" customWidth="1"/>
  </cols>
  <sheetData>
    <row r="1" spans="1:26" ht="26.25">
      <c r="A1" s="173" t="s">
        <v>289</v>
      </c>
    </row>
    <row r="2" spans="1:26">
      <c r="A2" s="174" t="s">
        <v>310</v>
      </c>
      <c r="F2" s="296" t="s">
        <v>290</v>
      </c>
      <c r="G2" s="296"/>
    </row>
    <row r="3" spans="1:26" ht="15" customHeight="1">
      <c r="A3" s="174"/>
      <c r="B3" s="84"/>
      <c r="C3" s="84"/>
      <c r="D3" s="84"/>
      <c r="E3" s="84"/>
      <c r="F3" s="296"/>
      <c r="G3" s="296"/>
      <c r="H3" s="84"/>
      <c r="I3" s="84"/>
      <c r="J3" s="84"/>
      <c r="K3" s="84"/>
      <c r="L3" s="84"/>
      <c r="M3" s="84"/>
      <c r="N3" s="84"/>
      <c r="O3" s="84"/>
      <c r="P3" s="84"/>
      <c r="Q3" s="84"/>
      <c r="R3" s="84"/>
      <c r="S3" s="84"/>
      <c r="T3" s="84"/>
      <c r="U3" s="84"/>
      <c r="V3" s="84"/>
      <c r="W3" s="84"/>
      <c r="X3" s="84"/>
      <c r="Y3" s="84"/>
      <c r="Z3" s="84"/>
    </row>
    <row r="4" spans="1:26">
      <c r="A4" s="471" t="s">
        <v>291</v>
      </c>
      <c r="B4" s="472"/>
      <c r="C4" s="473"/>
      <c r="D4" s="474"/>
      <c r="E4" s="84"/>
      <c r="F4" s="296"/>
      <c r="G4" s="296"/>
      <c r="H4" s="84"/>
      <c r="I4" s="84"/>
      <c r="J4" s="84"/>
      <c r="K4" s="84"/>
      <c r="L4" s="84"/>
      <c r="M4" s="84"/>
      <c r="N4" s="84"/>
      <c r="O4" s="84"/>
      <c r="P4" s="84"/>
      <c r="Q4" s="84"/>
      <c r="R4" s="84"/>
      <c r="S4" s="84"/>
      <c r="T4" s="84"/>
      <c r="U4" s="84"/>
      <c r="V4" s="84"/>
      <c r="W4" s="84"/>
      <c r="X4" s="84"/>
      <c r="Y4" s="84"/>
      <c r="Z4" s="84"/>
    </row>
    <row r="5" spans="1:26">
      <c r="A5" s="471" t="s">
        <v>292</v>
      </c>
      <c r="B5" s="472"/>
      <c r="C5" s="473"/>
      <c r="D5" s="474"/>
      <c r="E5" s="84"/>
      <c r="F5" s="296"/>
      <c r="G5" s="296"/>
      <c r="H5" s="84"/>
      <c r="I5" s="84"/>
      <c r="J5" s="84"/>
      <c r="K5" s="84"/>
      <c r="L5" s="84"/>
      <c r="M5" s="84"/>
      <c r="N5" s="84"/>
      <c r="O5" s="84"/>
      <c r="P5" s="84"/>
      <c r="Q5" s="84"/>
      <c r="R5" s="84"/>
      <c r="S5" s="84"/>
      <c r="T5" s="84"/>
      <c r="U5" s="84"/>
      <c r="V5" s="84"/>
      <c r="W5" s="84"/>
      <c r="X5" s="84"/>
      <c r="Y5" s="84"/>
      <c r="Z5" s="84"/>
    </row>
    <row r="7" spans="1:26" s="177" customFormat="1" ht="45.75" customHeight="1">
      <c r="A7" s="175"/>
      <c r="B7" s="175"/>
      <c r="C7" s="470" t="s">
        <v>293</v>
      </c>
      <c r="D7" s="470"/>
      <c r="E7" s="176"/>
      <c r="F7" s="470" t="s">
        <v>294</v>
      </c>
      <c r="G7" s="470"/>
    </row>
    <row r="8" spans="1:26" ht="45">
      <c r="A8" s="179" t="s">
        <v>295</v>
      </c>
      <c r="B8" s="179" t="s">
        <v>296</v>
      </c>
      <c r="C8" s="179" t="s">
        <v>297</v>
      </c>
      <c r="D8" s="179" t="s">
        <v>298</v>
      </c>
      <c r="E8" s="179" t="s">
        <v>299</v>
      </c>
      <c r="F8" s="179" t="s">
        <v>300</v>
      </c>
      <c r="G8" s="179" t="s">
        <v>301</v>
      </c>
      <c r="H8" s="179" t="s">
        <v>302</v>
      </c>
    </row>
    <row r="9" spans="1:26" ht="45">
      <c r="A9" s="222" t="s">
        <v>94</v>
      </c>
      <c r="B9" s="222" t="s">
        <v>303</v>
      </c>
      <c r="C9" s="222"/>
      <c r="D9" s="222"/>
      <c r="E9" s="222" t="s">
        <v>304</v>
      </c>
      <c r="F9" s="222">
        <v>40179</v>
      </c>
      <c r="G9" s="222">
        <v>40664</v>
      </c>
      <c r="H9" s="222" t="s">
        <v>305</v>
      </c>
    </row>
    <row r="10" spans="1:26">
      <c r="A10" s="222" t="s">
        <v>306</v>
      </c>
      <c r="B10" s="222" t="s">
        <v>307</v>
      </c>
      <c r="C10" s="222"/>
      <c r="D10" s="222"/>
      <c r="E10" s="222" t="s">
        <v>308</v>
      </c>
      <c r="F10" s="222">
        <v>41701</v>
      </c>
      <c r="G10" s="222">
        <v>41913</v>
      </c>
      <c r="H10" s="222" t="s">
        <v>309</v>
      </c>
    </row>
  </sheetData>
  <mergeCells count="7">
    <mergeCell ref="C7:D7"/>
    <mergeCell ref="F7:G7"/>
    <mergeCell ref="F2:G5"/>
    <mergeCell ref="A4:B4"/>
    <mergeCell ref="C4:D4"/>
    <mergeCell ref="A5:B5"/>
    <mergeCell ref="C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workbookViewId="0">
      <selection activeCell="G10" sqref="G10"/>
    </sheetView>
  </sheetViews>
  <sheetFormatPr baseColWidth="10" defaultRowHeight="15"/>
  <cols>
    <col min="1" max="1" width="37.42578125" customWidth="1"/>
    <col min="2" max="4" width="29.28515625" customWidth="1"/>
    <col min="5" max="5" width="36" customWidth="1"/>
    <col min="6" max="6" width="20.7109375" customWidth="1"/>
    <col min="7" max="7" width="73.7109375" customWidth="1"/>
    <col min="8" max="8" width="15" customWidth="1"/>
  </cols>
  <sheetData>
    <row r="1" spans="1:16" ht="26.25">
      <c r="A1" s="144" t="s">
        <v>311</v>
      </c>
    </row>
    <row r="2" spans="1:16" ht="15.75" thickBot="1"/>
    <row r="3" spans="1:16" ht="45.75" thickBot="1">
      <c r="A3" s="475" t="s">
        <v>333</v>
      </c>
      <c r="B3" s="475"/>
      <c r="C3" s="84"/>
      <c r="D3" s="178" t="s">
        <v>312</v>
      </c>
      <c r="E3" s="176"/>
      <c r="F3" s="176"/>
      <c r="G3" s="176"/>
      <c r="H3" s="84"/>
      <c r="I3" s="84"/>
      <c r="J3" s="84"/>
      <c r="K3" s="84"/>
      <c r="L3" s="84"/>
      <c r="M3" s="84"/>
      <c r="N3" s="84"/>
      <c r="O3" s="84"/>
      <c r="P3" s="84"/>
    </row>
    <row r="5" spans="1:16">
      <c r="E5" s="149"/>
      <c r="F5" s="149"/>
      <c r="G5" s="149"/>
      <c r="H5" s="149"/>
    </row>
    <row r="6" spans="1:16">
      <c r="E6" s="149"/>
      <c r="F6" s="149"/>
      <c r="G6" s="149"/>
      <c r="H6" s="149"/>
    </row>
    <row r="7" spans="1:16">
      <c r="H7" s="180" t="s">
        <v>293</v>
      </c>
      <c r="I7" s="180"/>
    </row>
    <row r="8" spans="1:16" s="225" customFormat="1" ht="45">
      <c r="A8" s="223" t="s">
        <v>313</v>
      </c>
      <c r="B8" s="223" t="s">
        <v>314</v>
      </c>
      <c r="C8" s="223" t="s">
        <v>315</v>
      </c>
      <c r="D8" s="223" t="s">
        <v>316</v>
      </c>
      <c r="E8" s="223" t="s">
        <v>317</v>
      </c>
      <c r="F8" s="224" t="s">
        <v>318</v>
      </c>
      <c r="G8" s="224" t="s">
        <v>319</v>
      </c>
      <c r="H8" s="224" t="s">
        <v>297</v>
      </c>
      <c r="I8" s="224" t="s">
        <v>298</v>
      </c>
    </row>
    <row r="9" spans="1:16" s="228" customFormat="1" ht="30">
      <c r="A9" s="226" t="s">
        <v>320</v>
      </c>
      <c r="B9" s="226" t="s">
        <v>321</v>
      </c>
      <c r="C9" s="226" t="s">
        <v>322</v>
      </c>
      <c r="D9" s="226" t="s">
        <v>323</v>
      </c>
      <c r="E9" s="226" t="s">
        <v>324</v>
      </c>
      <c r="F9" s="227" t="s">
        <v>325</v>
      </c>
      <c r="G9" s="227" t="s">
        <v>326</v>
      </c>
      <c r="H9" s="227"/>
      <c r="I9" s="227"/>
    </row>
    <row r="10" spans="1:16" s="230" customFormat="1" ht="45">
      <c r="A10" s="229" t="s">
        <v>327</v>
      </c>
      <c r="B10" s="229" t="s">
        <v>328</v>
      </c>
      <c r="C10" s="229" t="s">
        <v>329</v>
      </c>
      <c r="D10" s="229" t="s">
        <v>330</v>
      </c>
      <c r="E10" s="229" t="s">
        <v>331</v>
      </c>
      <c r="F10" s="229"/>
      <c r="G10" s="229" t="s">
        <v>332</v>
      </c>
      <c r="H10" s="226"/>
      <c r="I10" s="226"/>
    </row>
  </sheetData>
  <mergeCells count="1">
    <mergeCell ref="A3:B3"/>
  </mergeCells>
  <dataValidations count="1">
    <dataValidation type="list" allowBlank="1" showInputMessage="1" sqref="D9:D10" xr:uid="{00000000-0002-0000-0700-000000000000}">
      <formula1>"Tiergruppen, Offenl. Vegetationstypen, Gewässer/Auen, Moderation, GIS, Umsetzung Naturschutzmaßnahmen"</formula1>
    </dataValidation>
  </dataValidation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8"/>
  <sheetViews>
    <sheetView workbookViewId="0">
      <selection activeCell="D27" sqref="D27"/>
    </sheetView>
  </sheetViews>
  <sheetFormatPr baseColWidth="10" defaultColWidth="11.42578125" defaultRowHeight="12.75"/>
  <cols>
    <col min="1" max="1" width="17.28515625" style="46" customWidth="1"/>
    <col min="2" max="2" width="20.7109375" style="46" customWidth="1"/>
    <col min="3" max="3" width="33.42578125" style="46" customWidth="1"/>
    <col min="4" max="4" width="25.42578125" style="46" customWidth="1"/>
    <col min="5" max="5" width="24.7109375" style="46" customWidth="1"/>
    <col min="6" max="16384" width="11.42578125" style="46"/>
  </cols>
  <sheetData>
    <row r="1" spans="1:5">
      <c r="A1" s="47" t="s">
        <v>51</v>
      </c>
      <c r="B1" s="47"/>
    </row>
    <row r="4" spans="1:5" ht="38.25">
      <c r="A4" s="48" t="s">
        <v>52</v>
      </c>
      <c r="B4" s="49" t="s">
        <v>53</v>
      </c>
      <c r="C4" s="50" t="s">
        <v>54</v>
      </c>
      <c r="D4" s="51"/>
      <c r="E4" s="51"/>
    </row>
    <row r="5" spans="1:5">
      <c r="A5" s="52" t="s">
        <v>55</v>
      </c>
      <c r="B5" s="53">
        <v>1</v>
      </c>
      <c r="C5" s="54">
        <f>PRODUCT($B$11,$B$12,1/B5)</f>
        <v>25</v>
      </c>
      <c r="D5" s="55"/>
      <c r="E5" s="55"/>
    </row>
    <row r="6" spans="1:5">
      <c r="A6" s="52" t="s">
        <v>56</v>
      </c>
      <c r="B6" s="53">
        <v>1</v>
      </c>
      <c r="C6" s="54">
        <f>PRODUCT($B$11,$B$12,1/B6)</f>
        <v>25</v>
      </c>
      <c r="D6" s="55"/>
      <c r="E6" s="55"/>
    </row>
    <row r="7" spans="1:5">
      <c r="A7" s="52" t="s">
        <v>57</v>
      </c>
      <c r="B7" s="53">
        <v>1</v>
      </c>
      <c r="C7" s="54">
        <f t="shared" ref="C7:C9" si="0">PRODUCT($B$11,$B$12,1/B7)</f>
        <v>25</v>
      </c>
      <c r="D7" s="55"/>
      <c r="E7" s="55"/>
    </row>
    <row r="8" spans="1:5">
      <c r="A8" s="52" t="s">
        <v>58</v>
      </c>
      <c r="B8" s="53">
        <v>1</v>
      </c>
      <c r="C8" s="54">
        <f t="shared" si="0"/>
        <v>25</v>
      </c>
      <c r="D8" s="55"/>
      <c r="E8" s="55"/>
    </row>
    <row r="9" spans="1:5">
      <c r="A9" s="52" t="s">
        <v>59</v>
      </c>
      <c r="B9" s="53">
        <v>1</v>
      </c>
      <c r="C9" s="54">
        <f t="shared" si="0"/>
        <v>25</v>
      </c>
      <c r="D9" s="55"/>
      <c r="E9" s="55"/>
    </row>
    <row r="10" spans="1:5">
      <c r="B10" s="56"/>
      <c r="C10" s="52"/>
    </row>
    <row r="11" spans="1:5">
      <c r="A11" s="57" t="s">
        <v>60</v>
      </c>
      <c r="B11" s="58">
        <f>MIN(B5:B9)</f>
        <v>1</v>
      </c>
      <c r="C11" s="52" t="s">
        <v>61</v>
      </c>
    </row>
    <row r="12" spans="1:5">
      <c r="A12" s="57" t="s">
        <v>62</v>
      </c>
      <c r="B12" s="215">
        <v>25</v>
      </c>
      <c r="C12" s="52" t="s">
        <v>63</v>
      </c>
    </row>
    <row r="14" spans="1:5">
      <c r="A14" s="476" t="s">
        <v>64</v>
      </c>
      <c r="B14" s="477"/>
      <c r="C14" s="477"/>
      <c r="D14" s="477"/>
      <c r="E14" s="477"/>
    </row>
    <row r="15" spans="1:5">
      <c r="A15" s="477"/>
      <c r="B15" s="477"/>
      <c r="C15" s="477"/>
      <c r="D15" s="477"/>
      <c r="E15" s="477"/>
    </row>
    <row r="16" spans="1:5">
      <c r="A16" s="477"/>
      <c r="B16" s="477"/>
      <c r="C16" s="477"/>
      <c r="D16" s="477"/>
      <c r="E16" s="477"/>
    </row>
    <row r="17" spans="1:5">
      <c r="A17" s="477"/>
      <c r="B17" s="477"/>
      <c r="C17" s="477"/>
      <c r="D17" s="477"/>
      <c r="E17" s="477"/>
    </row>
    <row r="18" spans="1:5">
      <c r="A18" s="477"/>
      <c r="B18" s="477"/>
      <c r="C18" s="477"/>
      <c r="D18" s="477"/>
      <c r="E18" s="477"/>
    </row>
  </sheetData>
  <mergeCells count="1">
    <mergeCell ref="A14:E1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workbookViewId="0">
      <selection activeCell="A16" sqref="A16"/>
    </sheetView>
  </sheetViews>
  <sheetFormatPr baseColWidth="10" defaultColWidth="11.42578125" defaultRowHeight="12.75"/>
  <cols>
    <col min="1" max="1" width="17.28515625" style="46" customWidth="1"/>
    <col min="2" max="3" width="20.7109375" style="46" customWidth="1"/>
    <col min="4" max="4" width="25.42578125" style="46" customWidth="1"/>
    <col min="5" max="5" width="24.7109375" style="46" customWidth="1"/>
    <col min="6" max="16384" width="11.42578125" style="46"/>
  </cols>
  <sheetData>
    <row r="1" spans="1:3">
      <c r="A1" s="47" t="s">
        <v>51</v>
      </c>
      <c r="B1" s="47"/>
    </row>
    <row r="4" spans="1:3" ht="38.25">
      <c r="A4" s="48" t="s">
        <v>52</v>
      </c>
      <c r="B4" s="49" t="s">
        <v>53</v>
      </c>
      <c r="C4" s="50" t="s">
        <v>54</v>
      </c>
    </row>
    <row r="5" spans="1:3">
      <c r="A5" s="52" t="s">
        <v>55</v>
      </c>
      <c r="B5" s="59">
        <v>10000</v>
      </c>
      <c r="C5" s="54">
        <f>PRODUCT($B$11,$B$12,1/B5)</f>
        <v>25</v>
      </c>
    </row>
    <row r="6" spans="1:3">
      <c r="A6" s="52" t="s">
        <v>56</v>
      </c>
      <c r="B6" s="59">
        <v>35000</v>
      </c>
      <c r="C6" s="54">
        <f t="shared" ref="C6:C9" si="0">PRODUCT($B$11,$B$12,1/B6)</f>
        <v>7.1428571428571423</v>
      </c>
    </row>
    <row r="7" spans="1:3">
      <c r="A7" s="52" t="s">
        <v>57</v>
      </c>
      <c r="B7" s="59">
        <v>40000</v>
      </c>
      <c r="C7" s="54">
        <f t="shared" si="0"/>
        <v>6.25</v>
      </c>
    </row>
    <row r="8" spans="1:3">
      <c r="A8" s="52" t="s">
        <v>58</v>
      </c>
      <c r="B8" s="59">
        <v>45000</v>
      </c>
      <c r="C8" s="54">
        <f t="shared" si="0"/>
        <v>5.5555555555555562</v>
      </c>
    </row>
    <row r="9" spans="1:3">
      <c r="A9" s="52" t="s">
        <v>59</v>
      </c>
      <c r="B9" s="59">
        <v>100000</v>
      </c>
      <c r="C9" s="54">
        <f t="shared" si="0"/>
        <v>2.5</v>
      </c>
    </row>
    <row r="10" spans="1:3">
      <c r="B10" s="56"/>
      <c r="C10" s="52"/>
    </row>
    <row r="11" spans="1:3">
      <c r="A11" s="57" t="s">
        <v>60</v>
      </c>
      <c r="B11" s="58">
        <f>MIN(B5:B9)</f>
        <v>10000</v>
      </c>
      <c r="C11" s="52" t="s">
        <v>61</v>
      </c>
    </row>
    <row r="12" spans="1:3">
      <c r="A12" s="57" t="s">
        <v>62</v>
      </c>
      <c r="B12" s="215">
        <v>25</v>
      </c>
      <c r="C12" s="52" t="s">
        <v>63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vt:i4>
      </vt:variant>
    </vt:vector>
  </HeadingPairs>
  <TitlesOfParts>
    <vt:vector size="13" baseType="lpstr">
      <vt:lpstr>Deckblatt</vt:lpstr>
      <vt:lpstr>RahmenbedingungenGemeinde</vt:lpstr>
      <vt:lpstr>BV-Datengrundlagen</vt:lpstr>
      <vt:lpstr>BV-Honoraraufstellung</vt:lpstr>
      <vt:lpstr>Zeitplan</vt:lpstr>
      <vt:lpstr>Beschreibung Termine</vt:lpstr>
      <vt:lpstr>BV-Zuschlagskriterien</vt:lpstr>
      <vt:lpstr>Bieter</vt:lpstr>
      <vt:lpstr>Mitarbeiter</vt:lpstr>
      <vt:lpstr>Preiswertung</vt:lpstr>
      <vt:lpstr>PreiswertungDemo</vt:lpstr>
      <vt:lpstr>'BV-Datengrundlagen'!Druckbereich</vt:lpstr>
      <vt:lpstr>'BV-Honoraraufstellung'!Druckbereich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Uhlig</dc:creator>
  <cp:lastModifiedBy>Westernacher, Tanja</cp:lastModifiedBy>
  <cp:lastPrinted>2022-12-19T10:37:17Z</cp:lastPrinted>
  <dcterms:created xsi:type="dcterms:W3CDTF">2021-04-08T12:48:56Z</dcterms:created>
  <dcterms:modified xsi:type="dcterms:W3CDTF">2024-12-18T14:16:50Z</dcterms:modified>
</cp:coreProperties>
</file>